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katas\Desktop\"/>
    </mc:Choice>
  </mc:AlternateContent>
  <xr:revisionPtr revIDLastSave="0" documentId="8_{B649D9E3-C275-4D4C-8FAA-9512DC43A4B9}" xr6:coauthVersionLast="47" xr6:coauthVersionMax="47" xr10:uidLastSave="{00000000-0000-0000-0000-000000000000}"/>
  <bookViews>
    <workbookView xWindow="-120" yWindow="-120" windowWidth="29040" windowHeight="15720" xr2:uid="{00000000-000D-0000-FFFF-FFFF00000000}"/>
  </bookViews>
  <sheets>
    <sheet name="【西東京】エントリ票" sheetId="20" r:id="rId1"/>
  </sheets>
  <definedNames>
    <definedName name="_xlnm.Print_Area" localSheetId="0">【西東京】エントリ票!$A$1:$Q$59</definedName>
    <definedName name="クラス" localSheetId="0">【西東京】エントリ票!#REF!</definedName>
    <definedName name="クラス">#REF!</definedName>
    <definedName name="小5" localSheetId="0">【西東京】エントリ票!#REF!</definedName>
    <definedName name="小5">#REF!</definedName>
    <definedName name="小6" localSheetId="0">【西東京】エントリ票!#REF!</definedName>
    <definedName name="小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0" l="1"/>
  <c r="Z58" i="20"/>
  <c r="Y58" i="20"/>
  <c r="Z57" i="20"/>
  <c r="Y57" i="20"/>
  <c r="Z56" i="20"/>
  <c r="Y56" i="20"/>
  <c r="Z55" i="20"/>
  <c r="Y55" i="20"/>
  <c r="AL55" i="20" s="1"/>
  <c r="Z54" i="20"/>
  <c r="Y54" i="20"/>
  <c r="Z53" i="20"/>
  <c r="Y53" i="20"/>
  <c r="Z52" i="20"/>
  <c r="Y52" i="20"/>
  <c r="Z51" i="20"/>
  <c r="Y51" i="20"/>
  <c r="Z50" i="20"/>
  <c r="Y50" i="20"/>
  <c r="Z49" i="20"/>
  <c r="Y49" i="20"/>
  <c r="Z48" i="20"/>
  <c r="Y48" i="20"/>
  <c r="Z47" i="20"/>
  <c r="Y47" i="20"/>
  <c r="Z46" i="20"/>
  <c r="Y46" i="20"/>
  <c r="AL46" i="20" s="1"/>
  <c r="Z45" i="20"/>
  <c r="Y45" i="20"/>
  <c r="Z44" i="20"/>
  <c r="Y44" i="20"/>
  <c r="AR44" i="20" s="1"/>
  <c r="Z43" i="20"/>
  <c r="Y43" i="20"/>
  <c r="Z42" i="20"/>
  <c r="Y42" i="20"/>
  <c r="AL42" i="20" s="1"/>
  <c r="Z41" i="20"/>
  <c r="Y41" i="20"/>
  <c r="AO41" i="20" s="1"/>
  <c r="Z40" i="20"/>
  <c r="Y40" i="20"/>
  <c r="Z39" i="20"/>
  <c r="Y39" i="20"/>
  <c r="Z38" i="20"/>
  <c r="Y38" i="20"/>
  <c r="AH38" i="20" s="1"/>
  <c r="Z37" i="20"/>
  <c r="Y37" i="20"/>
  <c r="AU37" i="20" s="1"/>
  <c r="Z36" i="20"/>
  <c r="Y36" i="20"/>
  <c r="Z35" i="20"/>
  <c r="Y35" i="20"/>
  <c r="AU35" i="20" s="1"/>
  <c r="Z34" i="20"/>
  <c r="Y34" i="20"/>
  <c r="AC34" i="20" s="1"/>
  <c r="Z33" i="20"/>
  <c r="Y33" i="20"/>
  <c r="AU33" i="20" s="1"/>
  <c r="Z32" i="20"/>
  <c r="Y32" i="20"/>
  <c r="AV32" i="20" s="1"/>
  <c r="Z31" i="20"/>
  <c r="Y31" i="20"/>
  <c r="AU31" i="20" s="1"/>
  <c r="Z30" i="20"/>
  <c r="Y30" i="20"/>
  <c r="Z29" i="20"/>
  <c r="Y29" i="20"/>
  <c r="AU29" i="20" s="1"/>
  <c r="Z28" i="20"/>
  <c r="Y28" i="20"/>
  <c r="AV28" i="20" s="1"/>
  <c r="Z27" i="20"/>
  <c r="Y27" i="20"/>
  <c r="AU27" i="20" s="1"/>
  <c r="Z26" i="20"/>
  <c r="Y26" i="20"/>
  <c r="AV26" i="20" s="1"/>
  <c r="Z25" i="20"/>
  <c r="Y25" i="20"/>
  <c r="Z24" i="20"/>
  <c r="Y24" i="20"/>
  <c r="Z23" i="20"/>
  <c r="Y23" i="20"/>
  <c r="AT23" i="20" s="1"/>
  <c r="Z22" i="20"/>
  <c r="Y22" i="20"/>
  <c r="AE22" i="20" s="1"/>
  <c r="Z21" i="20"/>
  <c r="Y21" i="20"/>
  <c r="AP21" i="20" s="1"/>
  <c r="Z20" i="20"/>
  <c r="Y20" i="20"/>
  <c r="AV20" i="20" s="1"/>
  <c r="Z19" i="20"/>
  <c r="Y19" i="20"/>
  <c r="AT19" i="20" s="1"/>
  <c r="C12" i="20"/>
  <c r="F44" i="20"/>
  <c r="E32" i="20"/>
  <c r="E37" i="20"/>
  <c r="E21" i="20"/>
  <c r="E43" i="20"/>
  <c r="F31" i="20"/>
  <c r="E35" i="20"/>
  <c r="E19" i="20"/>
  <c r="E58" i="20"/>
  <c r="F42" i="20"/>
  <c r="E30" i="20"/>
  <c r="F34" i="20"/>
  <c r="F57" i="20"/>
  <c r="E41" i="20"/>
  <c r="F29" i="20"/>
  <c r="E33" i="20"/>
  <c r="E56" i="20"/>
  <c r="F40" i="20"/>
  <c r="E28" i="20"/>
  <c r="E29" i="20"/>
  <c r="F55" i="20"/>
  <c r="E39" i="20"/>
  <c r="F27" i="20"/>
  <c r="F28" i="20"/>
  <c r="E38" i="20"/>
  <c r="F26" i="20"/>
  <c r="F37" i="20"/>
  <c r="E36" i="20"/>
  <c r="F24" i="20"/>
  <c r="E47" i="20"/>
  <c r="F47" i="20"/>
  <c r="E23" i="20"/>
  <c r="F46" i="20"/>
  <c r="E34" i="20"/>
  <c r="F43" i="20"/>
  <c r="F20" i="20"/>
  <c r="E45" i="20"/>
  <c r="F33" i="20"/>
  <c r="F39" i="20"/>
  <c r="F22" i="20"/>
  <c r="E54" i="20"/>
  <c r="F56" i="20"/>
  <c r="E26" i="20"/>
  <c r="E46" i="20"/>
  <c r="F53" i="20"/>
  <c r="E55" i="20"/>
  <c r="F25" i="20"/>
  <c r="E42" i="20"/>
  <c r="E52" i="20"/>
  <c r="F49" i="20"/>
  <c r="E24" i="20"/>
  <c r="F38" i="20"/>
  <c r="F58" i="20"/>
  <c r="E48" i="20"/>
  <c r="F23" i="20"/>
  <c r="F36" i="20"/>
  <c r="E57" i="20"/>
  <c r="F45" i="20"/>
  <c r="E22" i="20"/>
  <c r="F32" i="20"/>
  <c r="F54" i="20"/>
  <c r="E44" i="20"/>
  <c r="F21" i="20"/>
  <c r="E31" i="20"/>
  <c r="E53" i="20"/>
  <c r="F41" i="20"/>
  <c r="E20" i="20"/>
  <c r="F30" i="20"/>
  <c r="E51" i="20"/>
  <c r="E40" i="20"/>
  <c r="F19" i="20"/>
  <c r="E27" i="20"/>
  <c r="F50" i="20"/>
  <c r="F52" i="20"/>
  <c r="E49" i="20"/>
  <c r="F51" i="20"/>
  <c r="E25" i="20"/>
  <c r="F48" i="20"/>
  <c r="E50" i="20"/>
  <c r="F35" i="20"/>
  <c r="AV24" i="20" l="1"/>
  <c r="AU24" i="20"/>
  <c r="AK24" i="20"/>
  <c r="AM24" i="20"/>
  <c r="AT25" i="20"/>
  <c r="AP25" i="20"/>
  <c r="AV30" i="20"/>
  <c r="AO30" i="20"/>
  <c r="AK30" i="20"/>
  <c r="AO36" i="20"/>
  <c r="AG36" i="20"/>
  <c r="AO39" i="20"/>
  <c r="AG39" i="20"/>
  <c r="AV43" i="20"/>
  <c r="AU43" i="20"/>
  <c r="AQ43" i="20"/>
  <c r="AM43" i="20"/>
  <c r="AI43" i="20"/>
  <c r="AE43" i="20"/>
  <c r="AO45" i="20"/>
  <c r="AG45" i="20"/>
  <c r="AV47" i="20"/>
  <c r="AU47" i="20"/>
  <c r="AQ47" i="20"/>
  <c r="AM47" i="20"/>
  <c r="AI47" i="20"/>
  <c r="AE47" i="20"/>
  <c r="AV49" i="20"/>
  <c r="AU49" i="20"/>
  <c r="AQ49" i="20"/>
  <c r="AM49" i="20"/>
  <c r="AI49" i="20"/>
  <c r="AE49" i="20"/>
  <c r="AT50" i="20"/>
  <c r="AP50" i="20"/>
  <c r="AH50" i="20"/>
  <c r="AT51" i="20"/>
  <c r="AG51" i="20"/>
  <c r="AV52" i="20"/>
  <c r="AU52" i="20"/>
  <c r="AQ52" i="20"/>
  <c r="AM52" i="20"/>
  <c r="AI52" i="20"/>
  <c r="AE52" i="20"/>
  <c r="AV53" i="20"/>
  <c r="AN53" i="20"/>
  <c r="AO54" i="20"/>
  <c r="AG54" i="20"/>
  <c r="AV56" i="20"/>
  <c r="AU56" i="20"/>
  <c r="AQ56" i="20"/>
  <c r="AM56" i="20"/>
  <c r="AI56" i="20"/>
  <c r="AE56" i="20"/>
  <c r="AV58" i="20"/>
  <c r="AU58" i="20"/>
  <c r="AQ58" i="20"/>
  <c r="AM58" i="20"/>
  <c r="AI58" i="20"/>
  <c r="AE58" i="20"/>
  <c r="AV22" i="20"/>
  <c r="AQ22" i="20"/>
  <c r="AV34" i="20"/>
  <c r="AU34" i="20"/>
  <c r="AQ34" i="20"/>
  <c r="AM34" i="20"/>
  <c r="AI34" i="20"/>
  <c r="AE34" i="20"/>
  <c r="AK34" i="20"/>
  <c r="AS34" i="20"/>
  <c r="AC38" i="20"/>
  <c r="AU22" i="20"/>
  <c r="AG34" i="20"/>
  <c r="AO34" i="20"/>
  <c r="AV36" i="20"/>
  <c r="AU36" i="20"/>
  <c r="AQ36" i="20"/>
  <c r="AM36" i="20"/>
  <c r="AI36" i="20"/>
  <c r="AE36" i="20"/>
  <c r="AC36" i="20"/>
  <c r="AK36" i="20"/>
  <c r="AS36" i="20"/>
  <c r="AV39" i="20"/>
  <c r="AU39" i="20"/>
  <c r="AQ39" i="20"/>
  <c r="AM39" i="20"/>
  <c r="AI39" i="20"/>
  <c r="AE39" i="20"/>
  <c r="AC39" i="20"/>
  <c r="AK39" i="20"/>
  <c r="AS39" i="20"/>
  <c r="AG41" i="20"/>
  <c r="AP42" i="20"/>
  <c r="AH42" i="20"/>
  <c r="AD42" i="20"/>
  <c r="AT42" i="20"/>
  <c r="AV45" i="20"/>
  <c r="AU45" i="20"/>
  <c r="AQ45" i="20"/>
  <c r="AM45" i="20"/>
  <c r="AI45" i="20"/>
  <c r="AE45" i="20"/>
  <c r="AC45" i="20"/>
  <c r="AK45" i="20"/>
  <c r="AS45" i="20"/>
  <c r="AP51" i="20"/>
  <c r="AI51" i="20"/>
  <c r="AE51" i="20"/>
  <c r="AC51" i="20"/>
  <c r="AL51" i="20"/>
  <c r="AV54" i="20"/>
  <c r="AU54" i="20"/>
  <c r="AQ54" i="20"/>
  <c r="AM54" i="20"/>
  <c r="AI54" i="20"/>
  <c r="AE54" i="20"/>
  <c r="AC54" i="20"/>
  <c r="AK54" i="20"/>
  <c r="AS54" i="20"/>
  <c r="AT38" i="20"/>
  <c r="AL38" i="20"/>
  <c r="AE38" i="20"/>
  <c r="AP38" i="20"/>
  <c r="AV41" i="20"/>
  <c r="AU41" i="20"/>
  <c r="AQ41" i="20"/>
  <c r="AM41" i="20"/>
  <c r="AI41" i="20"/>
  <c r="AE41" i="20"/>
  <c r="AC41" i="20"/>
  <c r="AK41" i="20"/>
  <c r="AS41" i="20"/>
  <c r="AP46" i="20"/>
  <c r="AH46" i="20"/>
  <c r="AD46" i="20"/>
  <c r="AT46" i="20"/>
  <c r="AP55" i="20"/>
  <c r="AH55" i="20"/>
  <c r="AD55" i="20"/>
  <c r="AT55" i="20"/>
  <c r="AO22" i="20"/>
  <c r="AE24" i="20"/>
  <c r="AQ24" i="20"/>
  <c r="AH25" i="20"/>
  <c r="AE30" i="20"/>
  <c r="AS30" i="20"/>
  <c r="AC43" i="20"/>
  <c r="AG43" i="20"/>
  <c r="AK43" i="20"/>
  <c r="AO43" i="20"/>
  <c r="AS43" i="20"/>
  <c r="AA44" i="20"/>
  <c r="R44" i="20" s="1"/>
  <c r="AC47" i="20"/>
  <c r="AG47" i="20"/>
  <c r="AK47" i="20"/>
  <c r="AO47" i="20"/>
  <c r="AS47" i="20"/>
  <c r="AC49" i="20"/>
  <c r="AG49" i="20"/>
  <c r="AK49" i="20"/>
  <c r="AO49" i="20"/>
  <c r="AS49" i="20"/>
  <c r="AD50" i="20"/>
  <c r="AL50" i="20"/>
  <c r="AC52" i="20"/>
  <c r="AG52" i="20"/>
  <c r="AK52" i="20"/>
  <c r="AO52" i="20"/>
  <c r="AS52" i="20"/>
  <c r="AF53" i="20"/>
  <c r="AC56" i="20"/>
  <c r="AG56" i="20"/>
  <c r="AK56" i="20"/>
  <c r="AO56" i="20"/>
  <c r="AS56" i="20"/>
  <c r="AC58" i="20"/>
  <c r="AG58" i="20"/>
  <c r="AK58" i="20"/>
  <c r="AO58" i="20"/>
  <c r="AS58" i="20"/>
  <c r="AC20" i="20"/>
  <c r="AG20" i="20"/>
  <c r="AK20" i="20"/>
  <c r="AO20" i="20"/>
  <c r="AS20" i="20"/>
  <c r="AD21" i="20"/>
  <c r="AL21" i="20"/>
  <c r="AT21" i="20"/>
  <c r="AC26" i="20"/>
  <c r="AK26" i="20"/>
  <c r="AS26" i="20"/>
  <c r="AC28" i="20"/>
  <c r="AM28" i="20"/>
  <c r="AQ28" i="20"/>
  <c r="AU28" i="20"/>
  <c r="AC32" i="20"/>
  <c r="AM32" i="20"/>
  <c r="AQ32" i="20"/>
  <c r="AU32" i="20"/>
  <c r="AE20" i="20"/>
  <c r="AI20" i="20"/>
  <c r="AM20" i="20"/>
  <c r="AQ20" i="20"/>
  <c r="AU20" i="20"/>
  <c r="AH21" i="20"/>
  <c r="AC22" i="20"/>
  <c r="AK22" i="20"/>
  <c r="AS22" i="20"/>
  <c r="AC24" i="20"/>
  <c r="AG24" i="20"/>
  <c r="AO24" i="20"/>
  <c r="AS24" i="20"/>
  <c r="AD25" i="20"/>
  <c r="AL25" i="20"/>
  <c r="AG26" i="20"/>
  <c r="AE26" i="20"/>
  <c r="AQ26" i="20"/>
  <c r="AU26" i="20"/>
  <c r="AK28" i="20"/>
  <c r="AE28" i="20"/>
  <c r="AO28" i="20"/>
  <c r="AS28" i="20"/>
  <c r="AC30" i="20"/>
  <c r="AM30" i="20"/>
  <c r="AQ30" i="20"/>
  <c r="AU30" i="20"/>
  <c r="AK32" i="20"/>
  <c r="AE32" i="20"/>
  <c r="AO32" i="20"/>
  <c r="AS32" i="20"/>
  <c r="AA19" i="20"/>
  <c r="AF19" i="20"/>
  <c r="AR19" i="20"/>
  <c r="AI22" i="20"/>
  <c r="AM22" i="20"/>
  <c r="AD19" i="20"/>
  <c r="AH19" i="20"/>
  <c r="AL19" i="20"/>
  <c r="AP19" i="20"/>
  <c r="AU21" i="20"/>
  <c r="AS21" i="20"/>
  <c r="AQ21" i="20"/>
  <c r="AO21" i="20"/>
  <c r="AM21" i="20"/>
  <c r="AK21" i="20"/>
  <c r="AI21" i="20"/>
  <c r="AG21" i="20"/>
  <c r="AE21" i="20"/>
  <c r="AC21" i="20"/>
  <c r="AA21" i="20"/>
  <c r="R21" i="20" s="1"/>
  <c r="AF21" i="20"/>
  <c r="AJ21" i="20"/>
  <c r="AN21" i="20"/>
  <c r="AR21" i="20"/>
  <c r="AV21" i="20"/>
  <c r="AG22" i="20"/>
  <c r="AD23" i="20"/>
  <c r="AH23" i="20"/>
  <c r="AL23" i="20"/>
  <c r="AP23" i="20"/>
  <c r="AI24" i="20"/>
  <c r="AU25" i="20"/>
  <c r="AS25" i="20"/>
  <c r="AQ25" i="20"/>
  <c r="AO25" i="20"/>
  <c r="AM25" i="20"/>
  <c r="AK25" i="20"/>
  <c r="AI25" i="20"/>
  <c r="AG25" i="20"/>
  <c r="AE25" i="20"/>
  <c r="AC25" i="20"/>
  <c r="AA25" i="20"/>
  <c r="R25" i="20" s="1"/>
  <c r="AF25" i="20"/>
  <c r="AJ25" i="20"/>
  <c r="AN25" i="20"/>
  <c r="AR25" i="20"/>
  <c r="AV25" i="20"/>
  <c r="AU19" i="20"/>
  <c r="AS19" i="20"/>
  <c r="AQ19" i="20"/>
  <c r="AO19" i="20"/>
  <c r="AM19" i="20"/>
  <c r="AK19" i="20"/>
  <c r="AI19" i="20"/>
  <c r="AG19" i="20"/>
  <c r="AE19" i="20"/>
  <c r="AC19" i="20"/>
  <c r="AJ19" i="20"/>
  <c r="AN19" i="20"/>
  <c r="AV19" i="20"/>
  <c r="AU23" i="20"/>
  <c r="AS23" i="20"/>
  <c r="AQ23" i="20"/>
  <c r="AO23" i="20"/>
  <c r="AM23" i="20"/>
  <c r="AK23" i="20"/>
  <c r="AI23" i="20"/>
  <c r="AG23" i="20"/>
  <c r="AE23" i="20"/>
  <c r="AC23" i="20"/>
  <c r="AA23" i="20"/>
  <c r="R23" i="20" s="1"/>
  <c r="AF23" i="20"/>
  <c r="AJ23" i="20"/>
  <c r="AN23" i="20"/>
  <c r="AR23" i="20"/>
  <c r="AV23" i="20"/>
  <c r="AM26" i="20"/>
  <c r="AO26" i="20"/>
  <c r="AI26" i="20"/>
  <c r="AA27" i="20"/>
  <c r="R27" i="20" s="1"/>
  <c r="AF27" i="20"/>
  <c r="AJ27" i="20"/>
  <c r="AN27" i="20"/>
  <c r="AR27" i="20"/>
  <c r="AV27" i="20"/>
  <c r="AG28" i="20"/>
  <c r="AD29" i="20"/>
  <c r="AL29" i="20"/>
  <c r="AR29" i="20"/>
  <c r="AV29" i="20"/>
  <c r="AI30" i="20"/>
  <c r="AA31" i="20"/>
  <c r="R31" i="20" s="1"/>
  <c r="AF31" i="20"/>
  <c r="AJ31" i="20"/>
  <c r="AN31" i="20"/>
  <c r="AR31" i="20"/>
  <c r="AV31" i="20"/>
  <c r="AI32" i="20"/>
  <c r="AF33" i="20"/>
  <c r="AR33" i="20"/>
  <c r="AD35" i="20"/>
  <c r="AH35" i="20"/>
  <c r="AN35" i="20"/>
  <c r="AT35" i="20"/>
  <c r="AH37" i="20"/>
  <c r="AR37" i="20"/>
  <c r="AU40" i="20"/>
  <c r="AS40" i="20"/>
  <c r="AQ40" i="20"/>
  <c r="AO40" i="20"/>
  <c r="AM40" i="20"/>
  <c r="AK40" i="20"/>
  <c r="AI40" i="20"/>
  <c r="AG40" i="20"/>
  <c r="AE40" i="20"/>
  <c r="AC40" i="20"/>
  <c r="AN40" i="20"/>
  <c r="AJ44" i="20"/>
  <c r="AU57" i="20"/>
  <c r="AS57" i="20"/>
  <c r="AQ57" i="20"/>
  <c r="AO57" i="20"/>
  <c r="AM57" i="20"/>
  <c r="AK57" i="20"/>
  <c r="AI57" i="20"/>
  <c r="AG57" i="20"/>
  <c r="AE57" i="20"/>
  <c r="AC57" i="20"/>
  <c r="AT57" i="20"/>
  <c r="AP57" i="20"/>
  <c r="AL57" i="20"/>
  <c r="AH57" i="20"/>
  <c r="AD57" i="20"/>
  <c r="AD27" i="20"/>
  <c r="AH27" i="20"/>
  <c r="AL27" i="20"/>
  <c r="AP27" i="20"/>
  <c r="AT27" i="20"/>
  <c r="AI28" i="20"/>
  <c r="AA29" i="20"/>
  <c r="R29" i="20" s="1"/>
  <c r="AF29" i="20"/>
  <c r="AH29" i="20"/>
  <c r="AJ29" i="20"/>
  <c r="AN29" i="20"/>
  <c r="AP29" i="20"/>
  <c r="AT29" i="20"/>
  <c r="AG30" i="20"/>
  <c r="AD31" i="20"/>
  <c r="AH31" i="20"/>
  <c r="AL31" i="20"/>
  <c r="AP31" i="20"/>
  <c r="AT31" i="20"/>
  <c r="AG32" i="20"/>
  <c r="AA33" i="20"/>
  <c r="R33" i="20" s="1"/>
  <c r="AD33" i="20"/>
  <c r="AH33" i="20"/>
  <c r="AJ33" i="20"/>
  <c r="AL33" i="20"/>
  <c r="AN33" i="20"/>
  <c r="AP33" i="20"/>
  <c r="AT33" i="20"/>
  <c r="AV33" i="20"/>
  <c r="AA35" i="20"/>
  <c r="R35" i="20" s="1"/>
  <c r="AF35" i="20"/>
  <c r="AJ35" i="20"/>
  <c r="AL35" i="20"/>
  <c r="AP35" i="20"/>
  <c r="AR35" i="20"/>
  <c r="AV35" i="20"/>
  <c r="AA37" i="20"/>
  <c r="R37" i="20" s="1"/>
  <c r="AD37" i="20"/>
  <c r="AF37" i="20"/>
  <c r="AJ37" i="20"/>
  <c r="AL37" i="20"/>
  <c r="AN37" i="20"/>
  <c r="AP37" i="20"/>
  <c r="AT37" i="20"/>
  <c r="AV37" i="20"/>
  <c r="AA40" i="20"/>
  <c r="R40" i="20" s="1"/>
  <c r="AF40" i="20"/>
  <c r="AJ40" i="20"/>
  <c r="AR40" i="20"/>
  <c r="AV40" i="20"/>
  <c r="AU44" i="20"/>
  <c r="AS44" i="20"/>
  <c r="AQ44" i="20"/>
  <c r="AO44" i="20"/>
  <c r="AM44" i="20"/>
  <c r="AK44" i="20"/>
  <c r="AI44" i="20"/>
  <c r="AG44" i="20"/>
  <c r="AE44" i="20"/>
  <c r="AC44" i="20"/>
  <c r="AF44" i="20"/>
  <c r="AN44" i="20"/>
  <c r="AV44" i="20"/>
  <c r="AU48" i="20"/>
  <c r="AS48" i="20"/>
  <c r="AQ48" i="20"/>
  <c r="AO48" i="20"/>
  <c r="AM48" i="20"/>
  <c r="AK48" i="20"/>
  <c r="AI48" i="20"/>
  <c r="AG48" i="20"/>
  <c r="AE48" i="20"/>
  <c r="AC48" i="20"/>
  <c r="AA48" i="20"/>
  <c r="R48" i="20" s="1"/>
  <c r="AF48" i="20"/>
  <c r="AJ48" i="20"/>
  <c r="AN48" i="20"/>
  <c r="AR48" i="20"/>
  <c r="AV48" i="20"/>
  <c r="AA57" i="20"/>
  <c r="R57" i="20" s="1"/>
  <c r="AJ57" i="20"/>
  <c r="AR57" i="20"/>
  <c r="AA20" i="20"/>
  <c r="R20" i="20" s="1"/>
  <c r="AD20" i="20"/>
  <c r="AF20" i="20"/>
  <c r="AH20" i="20"/>
  <c r="AJ20" i="20"/>
  <c r="AL20" i="20"/>
  <c r="AN20" i="20"/>
  <c r="AP20" i="20"/>
  <c r="AR20" i="20"/>
  <c r="AT20" i="20"/>
  <c r="AA22" i="20"/>
  <c r="R22" i="20" s="1"/>
  <c r="AD22" i="20"/>
  <c r="AF22" i="20"/>
  <c r="AH22" i="20"/>
  <c r="AJ22" i="20"/>
  <c r="AL22" i="20"/>
  <c r="AN22" i="20"/>
  <c r="AP22" i="20"/>
  <c r="AR22" i="20"/>
  <c r="AT22" i="20"/>
  <c r="AA24" i="20"/>
  <c r="R24" i="20" s="1"/>
  <c r="AD24" i="20"/>
  <c r="AF24" i="20"/>
  <c r="AH24" i="20"/>
  <c r="AJ24" i="20"/>
  <c r="AL24" i="20"/>
  <c r="AN24" i="20"/>
  <c r="AP24" i="20"/>
  <c r="AR24" i="20"/>
  <c r="AT24" i="20"/>
  <c r="AA26" i="20"/>
  <c r="R26" i="20" s="1"/>
  <c r="AD26" i="20"/>
  <c r="AF26" i="20"/>
  <c r="AH26" i="20"/>
  <c r="AJ26" i="20"/>
  <c r="AL26" i="20"/>
  <c r="AN26" i="20"/>
  <c r="AP26" i="20"/>
  <c r="AR26" i="20"/>
  <c r="AT26" i="20"/>
  <c r="AC27" i="20"/>
  <c r="AE27" i="20"/>
  <c r="AG27" i="20"/>
  <c r="AI27" i="20"/>
  <c r="AK27" i="20"/>
  <c r="AM27" i="20"/>
  <c r="AO27" i="20"/>
  <c r="AQ27" i="20"/>
  <c r="AS27" i="20"/>
  <c r="AA28" i="20"/>
  <c r="R28" i="20" s="1"/>
  <c r="AD28" i="20"/>
  <c r="AF28" i="20"/>
  <c r="AH28" i="20"/>
  <c r="AJ28" i="20"/>
  <c r="AL28" i="20"/>
  <c r="AN28" i="20"/>
  <c r="AP28" i="20"/>
  <c r="AR28" i="20"/>
  <c r="AT28" i="20"/>
  <c r="AC29" i="20"/>
  <c r="AE29" i="20"/>
  <c r="AG29" i="20"/>
  <c r="AI29" i="20"/>
  <c r="AK29" i="20"/>
  <c r="AM29" i="20"/>
  <c r="AO29" i="20"/>
  <c r="AQ29" i="20"/>
  <c r="AS29" i="20"/>
  <c r="AA30" i="20"/>
  <c r="R30" i="20" s="1"/>
  <c r="AD30" i="20"/>
  <c r="AF30" i="20"/>
  <c r="AH30" i="20"/>
  <c r="AJ30" i="20"/>
  <c r="AL30" i="20"/>
  <c r="AN30" i="20"/>
  <c r="AP30" i="20"/>
  <c r="AR30" i="20"/>
  <c r="AT30" i="20"/>
  <c r="AC31" i="20"/>
  <c r="AE31" i="20"/>
  <c r="AG31" i="20"/>
  <c r="AI31" i="20"/>
  <c r="AK31" i="20"/>
  <c r="AM31" i="20"/>
  <c r="AO31" i="20"/>
  <c r="AQ31" i="20"/>
  <c r="AS31" i="20"/>
  <c r="AA32" i="20"/>
  <c r="R32" i="20" s="1"/>
  <c r="AD32" i="20"/>
  <c r="AF32" i="20"/>
  <c r="AH32" i="20"/>
  <c r="AJ32" i="20"/>
  <c r="AL32" i="20"/>
  <c r="AN32" i="20"/>
  <c r="AP32" i="20"/>
  <c r="AR32" i="20"/>
  <c r="AT32" i="20"/>
  <c r="AC33" i="20"/>
  <c r="AE33" i="20"/>
  <c r="AG33" i="20"/>
  <c r="AI33" i="20"/>
  <c r="AK33" i="20"/>
  <c r="AM33" i="20"/>
  <c r="AO33" i="20"/>
  <c r="AQ33" i="20"/>
  <c r="AS33" i="20"/>
  <c r="AA34" i="20"/>
  <c r="R34" i="20" s="1"/>
  <c r="AD34" i="20"/>
  <c r="AF34" i="20"/>
  <c r="AH34" i="20"/>
  <c r="AJ34" i="20"/>
  <c r="AL34" i="20"/>
  <c r="AN34" i="20"/>
  <c r="AP34" i="20"/>
  <c r="AR34" i="20"/>
  <c r="AT34" i="20"/>
  <c r="AC35" i="20"/>
  <c r="AE35" i="20"/>
  <c r="AG35" i="20"/>
  <c r="AI35" i="20"/>
  <c r="AK35" i="20"/>
  <c r="AM35" i="20"/>
  <c r="AO35" i="20"/>
  <c r="AQ35" i="20"/>
  <c r="AS35" i="20"/>
  <c r="AA36" i="20"/>
  <c r="R36" i="20" s="1"/>
  <c r="AD36" i="20"/>
  <c r="AF36" i="20"/>
  <c r="AH36" i="20"/>
  <c r="AJ36" i="20"/>
  <c r="AL36" i="20"/>
  <c r="AN36" i="20"/>
  <c r="AP36" i="20"/>
  <c r="AR36" i="20"/>
  <c r="AT36" i="20"/>
  <c r="AC37" i="20"/>
  <c r="AE37" i="20"/>
  <c r="AG37" i="20"/>
  <c r="AI37" i="20"/>
  <c r="AK37" i="20"/>
  <c r="AM37" i="20"/>
  <c r="AO37" i="20"/>
  <c r="AQ37" i="20"/>
  <c r="AS37" i="20"/>
  <c r="AU38" i="20"/>
  <c r="AS38" i="20"/>
  <c r="AQ38" i="20"/>
  <c r="AO38" i="20"/>
  <c r="AM38" i="20"/>
  <c r="AK38" i="20"/>
  <c r="AI38" i="20"/>
  <c r="AG38" i="20"/>
  <c r="AA38" i="20"/>
  <c r="R38" i="20" s="1"/>
  <c r="AD38" i="20"/>
  <c r="AF38" i="20"/>
  <c r="AJ38" i="20"/>
  <c r="AN38" i="20"/>
  <c r="AR38" i="20"/>
  <c r="AV38" i="20"/>
  <c r="AD40" i="20"/>
  <c r="AH40" i="20"/>
  <c r="AL40" i="20"/>
  <c r="AP40" i="20"/>
  <c r="AT40" i="20"/>
  <c r="AU42" i="20"/>
  <c r="AS42" i="20"/>
  <c r="AQ42" i="20"/>
  <c r="AO42" i="20"/>
  <c r="AM42" i="20"/>
  <c r="AK42" i="20"/>
  <c r="AI42" i="20"/>
  <c r="AG42" i="20"/>
  <c r="AE42" i="20"/>
  <c r="AC42" i="20"/>
  <c r="AA42" i="20"/>
  <c r="R42" i="20" s="1"/>
  <c r="AF42" i="20"/>
  <c r="AJ42" i="20"/>
  <c r="AN42" i="20"/>
  <c r="AR42" i="20"/>
  <c r="AV42" i="20"/>
  <c r="AD44" i="20"/>
  <c r="AH44" i="20"/>
  <c r="AL44" i="20"/>
  <c r="AP44" i="20"/>
  <c r="AT44" i="20"/>
  <c r="AU46" i="20"/>
  <c r="AS46" i="20"/>
  <c r="AQ46" i="20"/>
  <c r="AO46" i="20"/>
  <c r="AM46" i="20"/>
  <c r="AK46" i="20"/>
  <c r="AI46" i="20"/>
  <c r="AG46" i="20"/>
  <c r="AE46" i="20"/>
  <c r="AC46" i="20"/>
  <c r="AA46" i="20"/>
  <c r="R46" i="20" s="1"/>
  <c r="AF46" i="20"/>
  <c r="AJ46" i="20"/>
  <c r="AN46" i="20"/>
  <c r="AR46" i="20"/>
  <c r="AV46" i="20"/>
  <c r="AD48" i="20"/>
  <c r="AH48" i="20"/>
  <c r="AL48" i="20"/>
  <c r="AP48" i="20"/>
  <c r="AT48" i="20"/>
  <c r="AU50" i="20"/>
  <c r="AS50" i="20"/>
  <c r="AQ50" i="20"/>
  <c r="AO50" i="20"/>
  <c r="AM50" i="20"/>
  <c r="AK50" i="20"/>
  <c r="AI50" i="20"/>
  <c r="AG50" i="20"/>
  <c r="AE50" i="20"/>
  <c r="AC50" i="20"/>
  <c r="AA50" i="20"/>
  <c r="R50" i="20" s="1"/>
  <c r="AF50" i="20"/>
  <c r="AJ50" i="20"/>
  <c r="AN50" i="20"/>
  <c r="AR50" i="20"/>
  <c r="AV50" i="20"/>
  <c r="AU53" i="20"/>
  <c r="AS53" i="20"/>
  <c r="AQ53" i="20"/>
  <c r="AO53" i="20"/>
  <c r="AM53" i="20"/>
  <c r="AK53" i="20"/>
  <c r="AI53" i="20"/>
  <c r="AG53" i="20"/>
  <c r="AE53" i="20"/>
  <c r="AC53" i="20"/>
  <c r="AT53" i="20"/>
  <c r="AP53" i="20"/>
  <c r="AL53" i="20"/>
  <c r="AH53" i="20"/>
  <c r="AD53" i="20"/>
  <c r="AA53" i="20"/>
  <c r="R53" i="20" s="1"/>
  <c r="AJ53" i="20"/>
  <c r="AR53" i="20"/>
  <c r="AF57" i="20"/>
  <c r="AN57" i="20"/>
  <c r="AV57" i="20"/>
  <c r="AA39" i="20"/>
  <c r="R39" i="20" s="1"/>
  <c r="AD39" i="20"/>
  <c r="AF39" i="20"/>
  <c r="AH39" i="20"/>
  <c r="AJ39" i="20"/>
  <c r="AL39" i="20"/>
  <c r="AN39" i="20"/>
  <c r="AP39" i="20"/>
  <c r="AR39" i="20"/>
  <c r="AT39" i="20"/>
  <c r="AA41" i="20"/>
  <c r="R41" i="20" s="1"/>
  <c r="AD41" i="20"/>
  <c r="AF41" i="20"/>
  <c r="AH41" i="20"/>
  <c r="AJ41" i="20"/>
  <c r="AL41" i="20"/>
  <c r="AN41" i="20"/>
  <c r="AP41" i="20"/>
  <c r="AR41" i="20"/>
  <c r="AT41" i="20"/>
  <c r="AA43" i="20"/>
  <c r="R43" i="20" s="1"/>
  <c r="AD43" i="20"/>
  <c r="AF43" i="20"/>
  <c r="AH43" i="20"/>
  <c r="AJ43" i="20"/>
  <c r="AL43" i="20"/>
  <c r="AN43" i="20"/>
  <c r="AP43" i="20"/>
  <c r="AR43" i="20"/>
  <c r="AT43" i="20"/>
  <c r="AA45" i="20"/>
  <c r="R45" i="20" s="1"/>
  <c r="AD45" i="20"/>
  <c r="AF45" i="20"/>
  <c r="AH45" i="20"/>
  <c r="AJ45" i="20"/>
  <c r="AL45" i="20"/>
  <c r="AN45" i="20"/>
  <c r="AP45" i="20"/>
  <c r="AR45" i="20"/>
  <c r="AT45" i="20"/>
  <c r="AA47" i="20"/>
  <c r="R47" i="20" s="1"/>
  <c r="AD47" i="20"/>
  <c r="AF47" i="20"/>
  <c r="AH47" i="20"/>
  <c r="AJ47" i="20"/>
  <c r="AL47" i="20"/>
  <c r="AN47" i="20"/>
  <c r="AP47" i="20"/>
  <c r="AR47" i="20"/>
  <c r="AT47" i="20"/>
  <c r="AA49" i="20"/>
  <c r="R49" i="20" s="1"/>
  <c r="AD49" i="20"/>
  <c r="AF49" i="20"/>
  <c r="AH49" i="20"/>
  <c r="AJ49" i="20"/>
  <c r="AL49" i="20"/>
  <c r="AN49" i="20"/>
  <c r="AP49" i="20"/>
  <c r="AR49" i="20"/>
  <c r="AT49" i="20"/>
  <c r="AU51" i="20"/>
  <c r="AS51" i="20"/>
  <c r="AQ51" i="20"/>
  <c r="AO51" i="20"/>
  <c r="AM51" i="20"/>
  <c r="AK51" i="20"/>
  <c r="AA51" i="20"/>
  <c r="R51" i="20" s="1"/>
  <c r="AD51" i="20"/>
  <c r="AF51" i="20"/>
  <c r="AH51" i="20"/>
  <c r="AJ51" i="20"/>
  <c r="AN51" i="20"/>
  <c r="AR51" i="20"/>
  <c r="AV51" i="20"/>
  <c r="AU55" i="20"/>
  <c r="AS55" i="20"/>
  <c r="AQ55" i="20"/>
  <c r="AO55" i="20"/>
  <c r="AM55" i="20"/>
  <c r="AK55" i="20"/>
  <c r="AI55" i="20"/>
  <c r="AG55" i="20"/>
  <c r="AE55" i="20"/>
  <c r="AC55" i="20"/>
  <c r="AA55" i="20"/>
  <c r="R55" i="20" s="1"/>
  <c r="AF55" i="20"/>
  <c r="AJ55" i="20"/>
  <c r="AN55" i="20"/>
  <c r="AR55" i="20"/>
  <c r="AV55" i="20"/>
  <c r="AA52" i="20"/>
  <c r="R52" i="20" s="1"/>
  <c r="AD52" i="20"/>
  <c r="AF52" i="20"/>
  <c r="AH52" i="20"/>
  <c r="AJ52" i="20"/>
  <c r="AL52" i="20"/>
  <c r="AN52" i="20"/>
  <c r="AP52" i="20"/>
  <c r="AR52" i="20"/>
  <c r="AT52" i="20"/>
  <c r="AA54" i="20"/>
  <c r="R54" i="20" s="1"/>
  <c r="AD54" i="20"/>
  <c r="AF54" i="20"/>
  <c r="AH54" i="20"/>
  <c r="AJ54" i="20"/>
  <c r="AL54" i="20"/>
  <c r="AN54" i="20"/>
  <c r="AP54" i="20"/>
  <c r="AR54" i="20"/>
  <c r="AT54" i="20"/>
  <c r="AA56" i="20"/>
  <c r="R56" i="20" s="1"/>
  <c r="AD56" i="20"/>
  <c r="AF56" i="20"/>
  <c r="AH56" i="20"/>
  <c r="AJ56" i="20"/>
  <c r="AL56" i="20"/>
  <c r="AN56" i="20"/>
  <c r="AP56" i="20"/>
  <c r="AR56" i="20"/>
  <c r="AT56" i="20"/>
  <c r="AA58" i="20"/>
  <c r="R58" i="20" s="1"/>
  <c r="AD58" i="20"/>
  <c r="AF58" i="20"/>
  <c r="AH58" i="20"/>
  <c r="AJ58" i="20"/>
  <c r="AL58" i="20"/>
  <c r="AN58" i="20"/>
  <c r="AP58" i="20"/>
  <c r="AR58" i="20"/>
  <c r="AT58" i="20"/>
  <c r="R19" i="20" l="1"/>
  <c r="D16" i="20" s="1"/>
  <c r="C14" i="20" s="1"/>
</calcChain>
</file>

<file path=xl/sharedStrings.xml><?xml version="1.0" encoding="utf-8"?>
<sst xmlns="http://schemas.openxmlformats.org/spreadsheetml/2006/main" count="236" uniqueCount="155">
  <si>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</si>
  <si>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</si>
  <si>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</si>
  <si>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</si>
  <si>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</si>
  <si>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</si>
  <si>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男</t>
    <rPh sb="0" eb="1">
      <t>オトコ</t>
    </rPh>
    <phoneticPr fontId="2"/>
  </si>
  <si>
    <t>女</t>
    <rPh sb="0" eb="1">
      <t>オンナ</t>
    </rPh>
    <phoneticPr fontId="2"/>
  </si>
  <si>
    <t>種目1</t>
    <rPh sb="0" eb="2">
      <t>シュモク</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</si>
  <si>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</si>
  <si>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</si>
  <si>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</si>
  <si>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</si>
  <si>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</si>
  <si>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</si>
  <si>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</si>
  <si>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</si>
  <si>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</si>
  <si>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</si>
  <si>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</si>
  <si>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</si>
  <si>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</si>
  <si>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</si>
  <si>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</si>
  <si>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</si>
  <si>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</si>
  <si>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</si>
  <si>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</si>
  <si>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</si>
  <si>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</si>
  <si>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</si>
  <si>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</si>
  <si>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</si>
  <si>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</si>
  <si>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</si>
  <si>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</si>
  <si>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</si>
  <si>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</si>
  <si>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</si>
  <si>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</si>
  <si>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</si>
  <si>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</si>
  <si>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電話番号</t>
    <rPh sb="0" eb="2">
      <t>デンワ</t>
    </rPh>
    <rPh sb="2" eb="4">
      <t>バンゴウ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</si>
  <si>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</si>
  <si>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</si>
  <si>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</si>
  <si>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</si>
  <si>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</si>
  <si>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</si>
  <si>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</si>
  <si>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</si>
  <si>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</si>
  <si>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</si>
  <si>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</si>
  <si>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</si>
  <si>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</si>
  <si>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</si>
  <si>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E-mail</t>
    <phoneticPr fontId="2"/>
  </si>
  <si>
    <t>学年</t>
    <rPh sb="0" eb="2">
      <t>ガクネン</t>
    </rPh>
    <phoneticPr fontId="2"/>
  </si>
  <si>
    <t>申込ﾘﾚｰﾁｰﾑ数</t>
    <rPh sb="0" eb="2">
      <t>モウシコミ</t>
    </rPh>
    <rPh sb="8" eb="9">
      <t>スウ</t>
    </rPh>
    <phoneticPr fontId="2"/>
  </si>
  <si>
    <t>No.</t>
    <phoneticPr fontId="2"/>
  </si>
  <si>
    <t>生年月日</t>
  </si>
  <si>
    <t>種目2</t>
    <rPh sb="0" eb="2">
      <t>シュモク</t>
    </rPh>
    <phoneticPr fontId="2"/>
  </si>
  <si>
    <t>(記入不要)番号</t>
    <rPh sb="1" eb="5">
      <t>キニュウフヨウ</t>
    </rPh>
    <rPh sb="6" eb="8">
      <t>バンゴウ</t>
    </rPh>
    <phoneticPr fontId="2"/>
  </si>
  <si>
    <t>走幅跳</t>
  </si>
  <si>
    <t>走高跳</t>
  </si>
  <si>
    <t>砲丸投</t>
  </si>
  <si>
    <t>支払い金額</t>
    <rPh sb="0" eb="2">
      <t>シハラ</t>
    </rPh>
    <rPh sb="3" eb="5">
      <t>キンガク</t>
    </rPh>
    <phoneticPr fontId="2"/>
  </si>
  <si>
    <t>支払い期限</t>
    <rPh sb="0" eb="2">
      <t>シハラ</t>
    </rPh>
    <rPh sb="3" eb="5">
      <t>キゲン</t>
    </rPh>
    <phoneticPr fontId="2"/>
  </si>
  <si>
    <t>　　　　大会実施要項を確認し申し込みます。</t>
    <rPh sb="4" eb="6">
      <t>タイカイ</t>
    </rPh>
    <rPh sb="6" eb="8">
      <t>ジッシ</t>
    </rPh>
    <rPh sb="8" eb="10">
      <t>ヨウコウ</t>
    </rPh>
    <rPh sb="11" eb="13">
      <t>カクニン</t>
    </rPh>
    <rPh sb="14" eb="15">
      <t>モウ</t>
    </rPh>
    <rPh sb="16" eb="17">
      <t>コ</t>
    </rPh>
    <phoneticPr fontId="2"/>
  </si>
  <si>
    <t>団体/個人住所</t>
    <rPh sb="0" eb="2">
      <t>ダンタイ</t>
    </rPh>
    <rPh sb="3" eb="7">
      <t>コジンジュウショ</t>
    </rPh>
    <phoneticPr fontId="2"/>
  </si>
  <si>
    <t>団体名/個人名</t>
    <rPh sb="0" eb="2">
      <t>ダンタイ</t>
    </rPh>
    <rPh sb="2" eb="3">
      <t>メイ</t>
    </rPh>
    <rPh sb="4" eb="6">
      <t>コジン</t>
    </rPh>
    <rPh sb="6" eb="7">
      <t>ナ</t>
    </rPh>
    <phoneticPr fontId="2"/>
  </si>
  <si>
    <t>100m</t>
    <phoneticPr fontId="2"/>
  </si>
  <si>
    <t>400m</t>
    <phoneticPr fontId="2"/>
  </si>
  <si>
    <t>800m</t>
    <phoneticPr fontId="2"/>
  </si>
  <si>
    <t>1500m</t>
    <phoneticPr fontId="2"/>
  </si>
  <si>
    <t>3000m</t>
    <phoneticPr fontId="2"/>
  </si>
  <si>
    <t>5000m</t>
    <phoneticPr fontId="2"/>
  </si>
  <si>
    <t>200m</t>
    <phoneticPr fontId="2"/>
  </si>
  <si>
    <t>110mH</t>
    <phoneticPr fontId="2"/>
  </si>
  <si>
    <t>100mH</t>
    <phoneticPr fontId="2"/>
  </si>
  <si>
    <t>中1</t>
    <rPh sb="0" eb="1">
      <t>チュウ</t>
    </rPh>
    <phoneticPr fontId="2"/>
  </si>
  <si>
    <t>中2</t>
    <rPh sb="0" eb="1">
      <t>チュウ</t>
    </rPh>
    <phoneticPr fontId="2"/>
  </si>
  <si>
    <t>中3</t>
    <rPh sb="0" eb="1">
      <t>チュウ</t>
    </rPh>
    <phoneticPr fontId="2"/>
  </si>
  <si>
    <t>壮年(40～59)</t>
    <rPh sb="0" eb="2">
      <t>ソウネン</t>
    </rPh>
    <phoneticPr fontId="2"/>
  </si>
  <si>
    <t>壮年(60以上)</t>
    <rPh sb="0" eb="2">
      <t>ソウネン</t>
    </rPh>
    <rPh sb="5" eb="7">
      <t>イジョウ</t>
    </rPh>
    <phoneticPr fontId="2"/>
  </si>
  <si>
    <t>参加人数</t>
    <rPh sb="0" eb="2">
      <t>サンカ</t>
    </rPh>
    <rPh sb="2" eb="3">
      <t>ヒト</t>
    </rPh>
    <rPh sb="3" eb="4">
      <t>スウ</t>
    </rPh>
    <phoneticPr fontId="2"/>
  </si>
  <si>
    <t>年齢</t>
    <rPh sb="0" eb="2">
      <t>ネンレイ</t>
    </rPh>
    <phoneticPr fontId="2"/>
  </si>
  <si>
    <t>西東京市</t>
    <rPh sb="0" eb="4">
      <t>ニシトウキョウシ</t>
    </rPh>
    <phoneticPr fontId="2"/>
  </si>
  <si>
    <t>市外</t>
    <rPh sb="0" eb="2">
      <t>シガイ</t>
    </rPh>
    <phoneticPr fontId="2"/>
  </si>
  <si>
    <t>参加費</t>
    <rPh sb="0" eb="3">
      <t>サンカヒ</t>
    </rPh>
    <phoneticPr fontId="2"/>
  </si>
  <si>
    <t>中</t>
    <rPh sb="0" eb="1">
      <t>ナカ</t>
    </rPh>
    <phoneticPr fontId="2"/>
  </si>
  <si>
    <t>小</t>
    <rPh sb="0" eb="1">
      <t>ショウ</t>
    </rPh>
    <phoneticPr fontId="2"/>
  </si>
  <si>
    <t>高</t>
    <rPh sb="0" eb="1">
      <t>コウ</t>
    </rPh>
    <phoneticPr fontId="2"/>
  </si>
  <si>
    <t>壮</t>
    <rPh sb="0" eb="1">
      <t>ソウ</t>
    </rPh>
    <phoneticPr fontId="2"/>
  </si>
  <si>
    <t>代表者</t>
    <rPh sb="0" eb="2">
      <t>ダイヒョウ</t>
    </rPh>
    <phoneticPr fontId="2"/>
  </si>
  <si>
    <t>連絡責任者</t>
    <rPh sb="0" eb="2">
      <t>レンラク</t>
    </rPh>
    <rPh sb="2" eb="5">
      <t>セキニンシャ</t>
    </rPh>
    <phoneticPr fontId="2"/>
  </si>
  <si>
    <t>→出場可能種目表示</t>
    <rPh sb="1" eb="3">
      <t>シュツジョウ</t>
    </rPh>
    <rPh sb="3" eb="5">
      <t>カノウ</t>
    </rPh>
    <rPh sb="5" eb="7">
      <t>シュモク</t>
    </rPh>
    <rPh sb="7" eb="9">
      <t>ヒョウジ</t>
    </rPh>
    <phoneticPr fontId="2"/>
  </si>
  <si>
    <t>→計算用再掲</t>
    <rPh sb="1" eb="4">
      <t>ケイサンヨウ</t>
    </rPh>
    <rPh sb="4" eb="6">
      <t>サイケイ</t>
    </rPh>
    <phoneticPr fontId="2"/>
  </si>
  <si>
    <t>西東京市</t>
    <phoneticPr fontId="2"/>
  </si>
  <si>
    <t>リレー</t>
    <phoneticPr fontId="2"/>
  </si>
  <si>
    <t>大会名　【西東京市総合体育大会（陸上競技）】</t>
    <rPh sb="0" eb="2">
      <t>タイカイ</t>
    </rPh>
    <rPh sb="2" eb="3">
      <t>メイ</t>
    </rPh>
    <rPh sb="5" eb="8">
      <t>ニシトウキョウ</t>
    </rPh>
    <rPh sb="8" eb="9">
      <t>シ</t>
    </rPh>
    <rPh sb="9" eb="11">
      <t>ソウゴウ</t>
    </rPh>
    <rPh sb="11" eb="13">
      <t>タイイク</t>
    </rPh>
    <rPh sb="13" eb="15">
      <t>タイカイ</t>
    </rPh>
    <rPh sb="16" eb="20">
      <t>リクジョウキョウギ</t>
    </rPh>
    <phoneticPr fontId="2"/>
  </si>
  <si>
    <t>小4以上</t>
    <rPh sb="0" eb="1">
      <t>ショウ</t>
    </rPh>
    <rPh sb="2" eb="4">
      <t>イジョウ</t>
    </rPh>
    <phoneticPr fontId="2"/>
  </si>
  <si>
    <t>⇒⇒⇒この列から右へ順に入力して下さい</t>
    <rPh sb="5" eb="6">
      <t>レツ</t>
    </rPh>
    <rPh sb="8" eb="9">
      <t>ミギ</t>
    </rPh>
    <rPh sb="10" eb="11">
      <t>ジュン</t>
    </rPh>
    <rPh sb="12" eb="14">
      <t>ニュウリョク</t>
    </rPh>
    <rPh sb="16" eb="17">
      <t>クダ</t>
    </rPh>
    <phoneticPr fontId="2"/>
  </si>
  <si>
    <t>市内・市外</t>
    <rPh sb="0" eb="2">
      <t>シナイ</t>
    </rPh>
    <rPh sb="3" eb="5">
      <t>シガイ</t>
    </rPh>
    <phoneticPr fontId="2"/>
  </si>
  <si>
    <t>学年・区分</t>
    <phoneticPr fontId="2"/>
  </si>
  <si>
    <t>100m対抗</t>
    <rPh sb="4" eb="6">
      <t>タイコウ</t>
    </rPh>
    <phoneticPr fontId="2"/>
  </si>
  <si>
    <t>200m対抗</t>
    <rPh sb="4" eb="6">
      <t>タイコウ</t>
    </rPh>
    <phoneticPr fontId="2"/>
  </si>
  <si>
    <t>800m対抗</t>
    <phoneticPr fontId="2"/>
  </si>
  <si>
    <t>1500m対抗</t>
    <phoneticPr fontId="2"/>
  </si>
  <si>
    <t>100mH対抗</t>
    <phoneticPr fontId="2"/>
  </si>
  <si>
    <t>110mH対抗</t>
    <phoneticPr fontId="2"/>
  </si>
  <si>
    <t>走幅跳対抗</t>
    <phoneticPr fontId="2"/>
  </si>
  <si>
    <t>走高跳対抗</t>
    <phoneticPr fontId="2"/>
  </si>
  <si>
    <t>砲丸投対抗</t>
    <phoneticPr fontId="2"/>
  </si>
  <si>
    <t>市内と同額</t>
    <rPh sb="0" eb="2">
      <t>シナイ</t>
    </rPh>
    <rPh sb="3" eb="5">
      <t>ドウガク</t>
    </rPh>
    <phoneticPr fontId="2"/>
  </si>
  <si>
    <t>西東京市</t>
  </si>
  <si>
    <t>高校・一般(～39)</t>
    <rPh sb="0" eb="2">
      <t>コウコウ</t>
    </rPh>
    <rPh sb="3" eb="5">
      <t>イッパン</t>
    </rPh>
    <phoneticPr fontId="2"/>
  </si>
  <si>
    <t>（金額内訳）</t>
    <rPh sb="1" eb="3">
      <t>キンガク</t>
    </rPh>
    <rPh sb="3" eb="5">
      <t>ウチワケ</t>
    </rPh>
    <phoneticPr fontId="2"/>
  </si>
  <si>
    <t>個人</t>
    <rPh sb="0" eb="2">
      <t>コジン</t>
    </rPh>
    <phoneticPr fontId="2"/>
  </si>
  <si>
    <t>リレー</t>
    <phoneticPr fontId="2"/>
  </si>
  <si>
    <t>リレーチーム</t>
    <phoneticPr fontId="2"/>
  </si>
  <si>
    <t>中1男対抗</t>
    <rPh sb="0" eb="1">
      <t>チュウ</t>
    </rPh>
    <rPh sb="2" eb="3">
      <t>オトコ</t>
    </rPh>
    <rPh sb="3" eb="5">
      <t>タイコウ</t>
    </rPh>
    <phoneticPr fontId="2"/>
  </si>
  <si>
    <t>中2男対抗</t>
    <rPh sb="0" eb="1">
      <t>チュウ</t>
    </rPh>
    <rPh sb="2" eb="3">
      <t>オトコ</t>
    </rPh>
    <rPh sb="3" eb="5">
      <t>タイコウ</t>
    </rPh>
    <phoneticPr fontId="2"/>
  </si>
  <si>
    <t>中1女対抗</t>
    <rPh sb="0" eb="1">
      <t>チュウ</t>
    </rPh>
    <rPh sb="2" eb="3">
      <t>オンナ</t>
    </rPh>
    <rPh sb="3" eb="5">
      <t>タイコウ</t>
    </rPh>
    <phoneticPr fontId="2"/>
  </si>
  <si>
    <t>中2女対抗</t>
    <rPh sb="0" eb="1">
      <t>チュウ</t>
    </rPh>
    <rPh sb="2" eb="3">
      <t>ジョ</t>
    </rPh>
    <rPh sb="3" eb="5">
      <t>タイコウ</t>
    </rPh>
    <phoneticPr fontId="2"/>
  </si>
  <si>
    <t>中共通女対抗</t>
    <rPh sb="0" eb="1">
      <t>チュウ</t>
    </rPh>
    <rPh sb="1" eb="3">
      <t>キョウツウ</t>
    </rPh>
    <rPh sb="3" eb="4">
      <t>ジョ</t>
    </rPh>
    <rPh sb="4" eb="6">
      <t>タイコウ</t>
    </rPh>
    <phoneticPr fontId="2"/>
  </si>
  <si>
    <t>高校・一般男A</t>
    <rPh sb="0" eb="2">
      <t>コウコウ</t>
    </rPh>
    <rPh sb="3" eb="5">
      <t>イッパン</t>
    </rPh>
    <rPh sb="5" eb="6">
      <t>オトコ</t>
    </rPh>
    <phoneticPr fontId="2"/>
  </si>
  <si>
    <t>高校・一般男B</t>
    <rPh sb="0" eb="2">
      <t>コウコウ</t>
    </rPh>
    <rPh sb="3" eb="5">
      <t>イッパン</t>
    </rPh>
    <rPh sb="5" eb="6">
      <t>オトコ</t>
    </rPh>
    <phoneticPr fontId="2"/>
  </si>
  <si>
    <t>高校・一般男C</t>
    <rPh sb="0" eb="2">
      <t>コウコウ</t>
    </rPh>
    <rPh sb="3" eb="5">
      <t>イッパン</t>
    </rPh>
    <rPh sb="5" eb="6">
      <t>オトコ</t>
    </rPh>
    <phoneticPr fontId="2"/>
  </si>
  <si>
    <t>高校・一般女A</t>
    <rPh sb="0" eb="2">
      <t>コウコウ</t>
    </rPh>
    <rPh sb="3" eb="5">
      <t>イッパン</t>
    </rPh>
    <rPh sb="5" eb="6">
      <t>オンナ</t>
    </rPh>
    <phoneticPr fontId="2"/>
  </si>
  <si>
    <t>高校・一般女B</t>
    <rPh sb="0" eb="2">
      <t>コウコウ</t>
    </rPh>
    <rPh sb="3" eb="5">
      <t>イッパン</t>
    </rPh>
    <rPh sb="5" eb="6">
      <t>オンナ</t>
    </rPh>
    <phoneticPr fontId="2"/>
  </si>
  <si>
    <t>高校・一般女C</t>
    <rPh sb="0" eb="2">
      <t>コウコウ</t>
    </rPh>
    <rPh sb="3" eb="5">
      <t>イッパン</t>
    </rPh>
    <rPh sb="5" eb="6">
      <t>オンナ</t>
    </rPh>
    <phoneticPr fontId="2"/>
  </si>
  <si>
    <t>高校・一般男D</t>
    <rPh sb="0" eb="2">
      <t>コウコウ</t>
    </rPh>
    <rPh sb="3" eb="5">
      <t>イッパン</t>
    </rPh>
    <rPh sb="5" eb="6">
      <t>オトコ</t>
    </rPh>
    <phoneticPr fontId="2"/>
  </si>
  <si>
    <t>高校・一般男E</t>
    <rPh sb="0" eb="2">
      <t>コウコウ</t>
    </rPh>
    <rPh sb="3" eb="5">
      <t>イッパン</t>
    </rPh>
    <rPh sb="5" eb="6">
      <t>オトコ</t>
    </rPh>
    <phoneticPr fontId="2"/>
  </si>
  <si>
    <t>高校・一般女D</t>
    <rPh sb="0" eb="2">
      <t>コウコウ</t>
    </rPh>
    <rPh sb="3" eb="5">
      <t>イッパン</t>
    </rPh>
    <rPh sb="5" eb="6">
      <t>オンナ</t>
    </rPh>
    <phoneticPr fontId="2"/>
  </si>
  <si>
    <t>高校・一般女E</t>
    <rPh sb="0" eb="2">
      <t>コウコウ</t>
    </rPh>
    <rPh sb="3" eb="5">
      <t>イッパン</t>
    </rPh>
    <rPh sb="5" eb="6">
      <t>オンナ</t>
    </rPh>
    <phoneticPr fontId="2"/>
  </si>
  <si>
    <t>個人参加費</t>
    <rPh sb="0" eb="2">
      <t>コジン</t>
    </rPh>
    <rPh sb="2" eb="5">
      <t>サンカヒ</t>
    </rPh>
    <phoneticPr fontId="2"/>
  </si>
  <si>
    <t>中共通男対抗</t>
    <rPh sb="0" eb="1">
      <t>チュウ</t>
    </rPh>
    <rPh sb="1" eb="3">
      <t>キョウツウ</t>
    </rPh>
    <rPh sb="3" eb="4">
      <t>オトコ</t>
    </rPh>
    <rPh sb="4" eb="6">
      <t>タイコウ</t>
    </rPh>
    <phoneticPr fontId="2"/>
  </si>
  <si>
    <t>出場選手エントリー票</t>
    <rPh sb="0" eb="2">
      <t>シュツジョウ</t>
    </rPh>
    <rPh sb="2" eb="4">
      <t>センシュ</t>
    </rPh>
    <rPh sb="9" eb="10">
      <t>ヒョウ</t>
    </rPh>
    <phoneticPr fontId="2"/>
  </si>
  <si>
    <r>
      <t>※その後、</t>
    </r>
    <r>
      <rPr>
        <sz val="11"/>
        <color rgb="FFFF0000"/>
        <rFont val="ＭＳ Ｐゴシック"/>
        <family val="3"/>
        <charset val="128"/>
      </rPr>
      <t>必ずメールの件名に</t>
    </r>
    <r>
      <rPr>
        <b/>
        <sz val="11"/>
        <color rgb="FFFF0000"/>
        <rFont val="ＭＳ Ｐゴシック"/>
        <family val="3"/>
        <charset val="128"/>
      </rPr>
      <t>「西東京市総体（陸上競技）申込」</t>
    </r>
    <r>
      <rPr>
        <sz val="11"/>
        <color rgb="FFFF0000"/>
        <rFont val="ＭＳ Ｐゴシック"/>
        <family val="3"/>
        <charset val="128"/>
      </rPr>
      <t>と入力して　</t>
    </r>
    <r>
      <rPr>
        <b/>
        <sz val="14"/>
        <color rgb="FF00B0F0"/>
        <rFont val="ＭＳ Ｐゴシック"/>
        <family val="3"/>
        <charset val="128"/>
      </rPr>
      <t>katasiro@qf7.so-net.ne.jp　</t>
    </r>
    <r>
      <rPr>
        <sz val="11"/>
        <rFont val="ＭＳ Ｐゴシック"/>
        <family val="3"/>
        <charset val="128"/>
      </rPr>
      <t>までこのファイルを添付して送信してください。</t>
    </r>
    <rPh sb="3" eb="4">
      <t>ゴ</t>
    </rPh>
    <rPh sb="5" eb="6">
      <t>カナラ</t>
    </rPh>
    <rPh sb="11" eb="13">
      <t>ケンメイ</t>
    </rPh>
    <rPh sb="15" eb="18">
      <t>ニシトウキョウ</t>
    </rPh>
    <rPh sb="18" eb="19">
      <t>シ</t>
    </rPh>
    <rPh sb="19" eb="21">
      <t>ソウタイ</t>
    </rPh>
    <rPh sb="22" eb="24">
      <t>リクジョウ</t>
    </rPh>
    <rPh sb="24" eb="26">
      <t>キョウギ</t>
    </rPh>
    <rPh sb="27" eb="29">
      <t>モウシコミ</t>
    </rPh>
    <rPh sb="31" eb="33">
      <t>ニュウリョク</t>
    </rPh>
    <rPh sb="71" eb="73">
      <t>テンプ</t>
    </rPh>
    <rPh sb="75" eb="77">
      <t>ソウシン</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</si>
  <si>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</si>
  <si>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t>中学男個人A</t>
    <rPh sb="0" eb="1">
      <t>ナカ</t>
    </rPh>
    <rPh sb="1" eb="2">
      <t>ガク</t>
    </rPh>
    <rPh sb="2" eb="3">
      <t>オトコ</t>
    </rPh>
    <phoneticPr fontId="2"/>
  </si>
  <si>
    <t>中学男個人B</t>
    <rPh sb="0" eb="1">
      <t>ナカ</t>
    </rPh>
    <rPh sb="1" eb="2">
      <t>ガク</t>
    </rPh>
    <rPh sb="2" eb="3">
      <t>オトコ</t>
    </rPh>
    <phoneticPr fontId="2"/>
  </si>
  <si>
    <t>中学男個人C</t>
    <rPh sb="0" eb="1">
      <t>ナカ</t>
    </rPh>
    <rPh sb="1" eb="2">
      <t>ガク</t>
    </rPh>
    <rPh sb="2" eb="3">
      <t>オトコ</t>
    </rPh>
    <phoneticPr fontId="2"/>
  </si>
  <si>
    <t>中学男個人D</t>
    <rPh sb="0" eb="1">
      <t>ナカ</t>
    </rPh>
    <rPh sb="1" eb="2">
      <t>ガク</t>
    </rPh>
    <rPh sb="2" eb="3">
      <t>オトコ</t>
    </rPh>
    <phoneticPr fontId="2"/>
  </si>
  <si>
    <t>中学男個人E</t>
    <rPh sb="0" eb="1">
      <t>ナカ</t>
    </rPh>
    <rPh sb="1" eb="2">
      <t>ガク</t>
    </rPh>
    <rPh sb="2" eb="3">
      <t>オトコ</t>
    </rPh>
    <phoneticPr fontId="2"/>
  </si>
  <si>
    <t>中学女個人A</t>
    <rPh sb="0" eb="1">
      <t>ナカ</t>
    </rPh>
    <rPh sb="1" eb="2">
      <t>ガク</t>
    </rPh>
    <rPh sb="2" eb="3">
      <t>オンナ</t>
    </rPh>
    <phoneticPr fontId="2"/>
  </si>
  <si>
    <t>中学女個人B</t>
    <rPh sb="0" eb="1">
      <t>ナカ</t>
    </rPh>
    <rPh sb="1" eb="2">
      <t>ガク</t>
    </rPh>
    <phoneticPr fontId="2"/>
  </si>
  <si>
    <t>中学女個人C</t>
    <rPh sb="0" eb="1">
      <t>ナカ</t>
    </rPh>
    <rPh sb="1" eb="2">
      <t>ガク</t>
    </rPh>
    <phoneticPr fontId="2"/>
  </si>
  <si>
    <t>中学女個人D</t>
    <rPh sb="0" eb="1">
      <t>ナカ</t>
    </rPh>
    <rPh sb="1" eb="2">
      <t>ガク</t>
    </rPh>
    <phoneticPr fontId="2"/>
  </si>
  <si>
    <t>中学女個人E</t>
    <rPh sb="0" eb="1">
      <t>ナカ</t>
    </rPh>
    <rPh sb="1" eb="2">
      <t>ガク</t>
    </rPh>
    <phoneticPr fontId="2"/>
  </si>
  <si>
    <t>20250620版</t>
    <phoneticPr fontId="2"/>
  </si>
  <si>
    <r>
      <t>エントリー受付期間　</t>
    </r>
    <r>
      <rPr>
        <sz val="14"/>
        <rFont val="ＭＳ Ｐゴシック"/>
        <family val="3"/>
        <charset val="128"/>
      </rPr>
      <t>【</t>
    </r>
    <r>
      <rPr>
        <b/>
        <sz val="14"/>
        <rFont val="ＭＳ Ｐゴシック"/>
        <family val="3"/>
        <charset val="128"/>
      </rPr>
      <t>～2025/7/10（木）16:00まで</t>
    </r>
    <r>
      <rPr>
        <sz val="14"/>
        <rFont val="ＭＳ Ｐゴシック"/>
        <family val="3"/>
        <charset val="128"/>
      </rPr>
      <t>】</t>
    </r>
    <r>
      <rPr>
        <sz val="11"/>
        <rFont val="ＭＳ Ｐゴシック"/>
        <family val="3"/>
        <charset val="128"/>
      </rPr>
      <t>　</t>
    </r>
    <r>
      <rPr>
        <b/>
        <sz val="11"/>
        <color rgb="FFFF0000"/>
        <rFont val="ＭＳ Ｐゴシック"/>
        <family val="3"/>
        <charset val="128"/>
      </rPr>
      <t>厳守！</t>
    </r>
    <rPh sb="5" eb="7">
      <t>ウケツケ</t>
    </rPh>
    <rPh sb="7" eb="9">
      <t>キカン</t>
    </rPh>
    <rPh sb="22" eb="23">
      <t>モク</t>
    </rPh>
    <phoneticPr fontId="2"/>
  </si>
  <si>
    <t>2025/7/10　厳守</t>
    <rPh sb="10" eb="12">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</si>
</sst>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24"/>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3" xfId="0" applyFill="1" applyBorder="1">
      <alignment vertical="center"/>
    </xf>
    <xf numFmtId="0" fontId="0" fillId="3" borderId="2" xfId="0" applyFill="1" applyBorder="1">
      <alignment vertical="center"/>
    </xf>
    <xf numFmtId="0" fontId="0" fillId="4" borderId="1" xfId="0" applyFill="1" applyBorder="1">
      <alignment vertical="center"/>
    </xf>
    <xf numFmtId="0" fontId="0" fillId="0" borderId="0" xfId="0" applyAlignment="1">
      <alignment horizontal="right" vertical="center"/>
    </xf>
    <xf numFmtId="0" fontId="4" fillId="0" borderId="0" xfId="0" applyFont="1">
      <alignment vertical="center"/>
    </xf>
    <xf numFmtId="0" fontId="0" fillId="0" borderId="7" xfId="0" applyBorder="1">
      <alignment vertical="center"/>
    </xf>
    <xf numFmtId="0" fontId="0" fillId="2" borderId="5" xfId="0" applyFill="1" applyBorder="1">
      <alignment vertical="center"/>
    </xf>
    <xf numFmtId="0" fontId="10" fillId="0" borderId="0" xfId="0" applyFont="1">
      <alignment vertical="center"/>
    </xf>
    <xf numFmtId="0" fontId="0" fillId="0" borderId="0" xfId="0" applyAlignment="1">
      <alignment vertical="top" textRotation="255" wrapText="1"/>
    </xf>
    <xf numFmtId="49" fontId="0" fillId="0" borderId="1" xfId="0" applyNumberFormat="1" applyBorder="1">
      <alignment vertical="center"/>
    </xf>
    <xf numFmtId="0" fontId="5" fillId="0" borderId="0" xfId="0" applyFont="1" applyAlignment="1">
      <alignment horizontal="center" vertical="center"/>
    </xf>
    <xf numFmtId="49" fontId="0" fillId="6" borderId="4" xfId="0" applyNumberFormat="1" applyFill="1" applyBorder="1">
      <alignment vertical="center"/>
    </xf>
    <xf numFmtId="0" fontId="11" fillId="0" borderId="0" xfId="0" applyFont="1">
      <alignment vertical="center"/>
    </xf>
    <xf numFmtId="0" fontId="0" fillId="0" borderId="0" xfId="0" applyAlignment="1">
      <alignment horizontal="left" vertical="center" textRotation="255" wrapText="1"/>
    </xf>
    <xf numFmtId="0" fontId="0" fillId="0" borderId="0" xfId="0" applyAlignment="1">
      <alignment horizontal="left" vertical="top"/>
    </xf>
    <xf numFmtId="0" fontId="12" fillId="0" borderId="0" xfId="0" applyFont="1">
      <alignment vertical="center"/>
    </xf>
    <xf numFmtId="0" fontId="0" fillId="4" borderId="9" xfId="0" applyFill="1" applyBorder="1" applyAlignment="1">
      <alignment horizontal="left" vertical="center"/>
    </xf>
    <xf numFmtId="0" fontId="5" fillId="0" borderId="0" xfId="0" applyFont="1" applyAlignment="1">
      <alignment horizontal="left" vertical="center"/>
    </xf>
    <xf numFmtId="0" fontId="0" fillId="8" borderId="0" xfId="0" applyFill="1">
      <alignment vertical="center"/>
    </xf>
    <xf numFmtId="0" fontId="9" fillId="0" borderId="0" xfId="0" applyFont="1" applyAlignment="1">
      <alignment horizontal="left" vertical="center"/>
    </xf>
    <xf numFmtId="49" fontId="0" fillId="5" borderId="9" xfId="0" applyNumberFormat="1" applyFill="1" applyBorder="1">
      <alignment vertical="center"/>
    </xf>
    <xf numFmtId="0" fontId="0" fillId="2" borderId="8" xfId="0" applyFill="1" applyBorder="1" applyAlignment="1">
      <alignment horizontal="center" vertical="center"/>
    </xf>
    <xf numFmtId="0" fontId="0" fillId="9" borderId="1" xfId="0" applyFill="1" applyBorder="1" applyAlignment="1">
      <alignment horizontal="center" vertical="center"/>
    </xf>
    <xf numFmtId="0" fontId="0" fillId="10" borderId="10" xfId="0" applyFill="1" applyBorder="1" applyAlignment="1">
      <alignment horizontal="center" vertical="center"/>
    </xf>
    <xf numFmtId="0" fontId="0" fillId="10" borderId="3" xfId="0" applyFill="1" applyBorder="1" applyAlignment="1">
      <alignment horizontal="center" vertical="center"/>
    </xf>
    <xf numFmtId="0" fontId="0" fillId="11" borderId="0" xfId="0" applyFill="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1" xfId="0" applyBorder="1">
      <alignment vertical="center"/>
    </xf>
    <xf numFmtId="0" fontId="0" fillId="0" borderId="11" xfId="0" applyBorder="1" applyAlignment="1">
      <alignment horizontal="left" vertical="center"/>
    </xf>
    <xf numFmtId="49" fontId="0" fillId="5" borderId="10" xfId="0" applyNumberFormat="1" applyFill="1" applyBorder="1" applyAlignment="1">
      <alignment horizontal="center" vertical="center"/>
    </xf>
    <xf numFmtId="0" fontId="0" fillId="11" borderId="3" xfId="0" applyFill="1" applyBorder="1">
      <alignment vertical="center"/>
    </xf>
    <xf numFmtId="0" fontId="0" fillId="11" borderId="2" xfId="0" applyFill="1" applyBorder="1">
      <alignment vertical="center"/>
    </xf>
    <xf numFmtId="0" fontId="0" fillId="10" borderId="12" xfId="0" applyFill="1" applyBorder="1" applyAlignment="1">
      <alignment horizontal="center" vertical="center"/>
    </xf>
    <xf numFmtId="0" fontId="0" fillId="0" borderId="12"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0" xfId="0" applyAlignment="1">
      <alignment horizontal="center" vertical="top" textRotation="255" wrapText="1"/>
    </xf>
    <xf numFmtId="0" fontId="0" fillId="10" borderId="3" xfId="0" applyFill="1" applyBorder="1" applyAlignment="1">
      <alignment horizontal="left" vertical="center"/>
    </xf>
    <xf numFmtId="0" fontId="0" fillId="10" borderId="6" xfId="0" applyFill="1" applyBorder="1" applyAlignment="1">
      <alignment horizontal="left" vertical="center"/>
    </xf>
    <xf numFmtId="0" fontId="0" fillId="0" borderId="3" xfId="0" applyBorder="1" applyAlignment="1">
      <alignment horizontal="right" vertical="center"/>
    </xf>
    <xf numFmtId="0" fontId="0" fillId="0" borderId="6" xfId="0" applyBorder="1" applyAlignment="1">
      <alignment horizontal="right" vertical="center"/>
    </xf>
    <xf numFmtId="176" fontId="0" fillId="10" borderId="1" xfId="0" applyNumberFormat="1" applyFill="1" applyBorder="1" applyAlignment="1">
      <alignment horizontal="left" vertical="center"/>
    </xf>
    <xf numFmtId="0" fontId="0" fillId="7" borderId="1" xfId="0" applyFill="1" applyBorder="1" applyAlignment="1">
      <alignment horizontal="righ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right" vertical="center"/>
    </xf>
    <xf numFmtId="0" fontId="12" fillId="0" borderId="0" xfId="0" applyFont="1" applyAlignment="1">
      <alignment horizontal="left" vertical="center" shrinkToFit="1"/>
    </xf>
    <xf numFmtId="0" fontId="0" fillId="0" borderId="0" xfId="0">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522317</xdr:colOff>
      <xdr:row>5</xdr:row>
      <xdr:rowOff>33610</xdr:rowOff>
    </xdr:from>
    <xdr:to>
      <xdr:col>16</xdr:col>
      <xdr:colOff>233561</xdr:colOff>
      <xdr:row>8</xdr:row>
      <xdr:rowOff>3105</xdr:rowOff>
    </xdr:to>
    <xdr:sp macro="" textlink="">
      <xdr:nvSpPr>
        <xdr:cNvPr id="2" name="AutoShape 19">
          <a:extLst>
            <a:ext uri="{FF2B5EF4-FFF2-40B4-BE49-F238E27FC236}">
              <a16:creationId xmlns:a16="http://schemas.microsoft.com/office/drawing/2014/main" id="{E4AEAD30-7276-4065-9A48-A139B6BD522C}"/>
            </a:ext>
          </a:extLst>
        </xdr:cNvPr>
        <xdr:cNvSpPr>
          <a:spLocks noChangeArrowheads="1"/>
        </xdr:cNvSpPr>
      </xdr:nvSpPr>
      <xdr:spPr bwMode="auto">
        <a:xfrm>
          <a:off x="5742017" y="1319485"/>
          <a:ext cx="4426119" cy="483845"/>
        </a:xfrm>
        <a:prstGeom prst="wedgeRoundRectCallout">
          <a:avLst>
            <a:gd name="adj1" fmla="val -98835"/>
            <a:gd name="adj2" fmla="val 85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448235</xdr:colOff>
      <xdr:row>8</xdr:row>
      <xdr:rowOff>65361</xdr:rowOff>
    </xdr:from>
    <xdr:to>
      <xdr:col>16</xdr:col>
      <xdr:colOff>235326</xdr:colOff>
      <xdr:row>10</xdr:row>
      <xdr:rowOff>97111</xdr:rowOff>
    </xdr:to>
    <xdr:sp macro="" textlink="">
      <xdr:nvSpPr>
        <xdr:cNvPr id="3" name="AutoShape 19">
          <a:extLst>
            <a:ext uri="{FF2B5EF4-FFF2-40B4-BE49-F238E27FC236}">
              <a16:creationId xmlns:a16="http://schemas.microsoft.com/office/drawing/2014/main" id="{3543C77A-7376-4B91-9031-7054470DB13D}"/>
            </a:ext>
          </a:extLst>
        </xdr:cNvPr>
        <xdr:cNvSpPr>
          <a:spLocks noChangeArrowheads="1"/>
        </xdr:cNvSpPr>
      </xdr:nvSpPr>
      <xdr:spPr bwMode="auto">
        <a:xfrm>
          <a:off x="5667935" y="1865586"/>
          <a:ext cx="4501966" cy="374650"/>
        </a:xfrm>
        <a:prstGeom prst="wedgeRoundRectCallout">
          <a:avLst>
            <a:gd name="adj1" fmla="val -96509"/>
            <a:gd name="adj2" fmla="val -3865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個人出場の方は、個人申込者の情報を記入して下さい。</a:t>
          </a:r>
          <a:endParaRPr lang="ja-JP" altLang="ja-JP" sz="1400">
            <a:effectLst/>
          </a:endParaRPr>
        </a:p>
      </xdr:txBody>
    </xdr:sp>
    <xdr:clientData/>
  </xdr:twoCellAnchor>
  <xdr:twoCellAnchor>
    <xdr:from>
      <xdr:col>10</xdr:col>
      <xdr:colOff>463175</xdr:colOff>
      <xdr:row>11</xdr:row>
      <xdr:rowOff>56644</xdr:rowOff>
    </xdr:from>
    <xdr:to>
      <xdr:col>16</xdr:col>
      <xdr:colOff>216646</xdr:colOff>
      <xdr:row>14</xdr:row>
      <xdr:rowOff>615</xdr:rowOff>
    </xdr:to>
    <xdr:sp macro="" textlink="">
      <xdr:nvSpPr>
        <xdr:cNvPr id="4" name="AutoShape 19">
          <a:extLst>
            <a:ext uri="{FF2B5EF4-FFF2-40B4-BE49-F238E27FC236}">
              <a16:creationId xmlns:a16="http://schemas.microsoft.com/office/drawing/2014/main" id="{FF3A64C4-9076-4C7E-98BF-2FF679A5C306}"/>
            </a:ext>
          </a:extLst>
        </xdr:cNvPr>
        <xdr:cNvSpPr>
          <a:spLocks noChangeArrowheads="1"/>
        </xdr:cNvSpPr>
      </xdr:nvSpPr>
      <xdr:spPr bwMode="auto">
        <a:xfrm>
          <a:off x="5682875" y="2371219"/>
          <a:ext cx="4468346" cy="458321"/>
        </a:xfrm>
        <a:prstGeom prst="wedgeRoundRectCallout">
          <a:avLst>
            <a:gd name="adj1" fmla="val -97680"/>
            <a:gd name="adj2" fmla="val 3811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参加人数、参加費は自動で表示していますが</a:t>
          </a:r>
          <a:r>
            <a:rPr lang="ja-JP" altLang="ja-JP" sz="1100" b="1" i="0" baseline="0">
              <a:solidFill>
                <a:srgbClr val="FF0000"/>
              </a:solidFill>
              <a:effectLst/>
              <a:latin typeface="+mn-lt"/>
              <a:ea typeface="+mn-ea"/>
              <a:cs typeface="+mn-cs"/>
            </a:rPr>
            <a:t>必ず確認</a:t>
          </a:r>
          <a:r>
            <a:rPr lang="ja-JP" altLang="ja-JP" sz="1100" b="0" i="0" baseline="0">
              <a:effectLst/>
              <a:latin typeface="+mn-lt"/>
              <a:ea typeface="+mn-ea"/>
              <a:cs typeface="+mn-cs"/>
            </a:rPr>
            <a:t>してください。</a:t>
          </a:r>
          <a:endParaRPr lang="en-US" altLang="ja-JP" sz="1100" b="0" i="0" baseline="0">
            <a:effectLst/>
            <a:latin typeface="+mn-lt"/>
            <a:ea typeface="+mn-ea"/>
            <a:cs typeface="+mn-cs"/>
          </a:endParaRPr>
        </a:p>
      </xdr:txBody>
    </xdr:sp>
    <xdr:clientData/>
  </xdr:twoCellAnchor>
  <xdr:twoCellAnchor>
    <xdr:from>
      <xdr:col>11</xdr:col>
      <xdr:colOff>48186</xdr:colOff>
      <xdr:row>22</xdr:row>
      <xdr:rowOff>100857</xdr:rowOff>
    </xdr:from>
    <xdr:to>
      <xdr:col>13</xdr:col>
      <xdr:colOff>568699</xdr:colOff>
      <xdr:row>29</xdr:row>
      <xdr:rowOff>112059</xdr:rowOff>
    </xdr:to>
    <xdr:sp macro="" textlink="">
      <xdr:nvSpPr>
        <xdr:cNvPr id="5" name="AutoShape 6">
          <a:extLst>
            <a:ext uri="{FF2B5EF4-FFF2-40B4-BE49-F238E27FC236}">
              <a16:creationId xmlns:a16="http://schemas.microsoft.com/office/drawing/2014/main" id="{E7546C86-2D8C-4ABA-B886-C82C49194168}"/>
            </a:ext>
          </a:extLst>
        </xdr:cNvPr>
        <xdr:cNvSpPr>
          <a:spLocks noChangeArrowheads="1"/>
        </xdr:cNvSpPr>
      </xdr:nvSpPr>
      <xdr:spPr bwMode="auto">
        <a:xfrm>
          <a:off x="6121774" y="4549592"/>
          <a:ext cx="1876425" cy="1580026"/>
        </a:xfrm>
        <a:prstGeom prst="wedgeRoundRectCallout">
          <a:avLst>
            <a:gd name="adj1" fmla="val -82656"/>
            <a:gd name="adj2" fmla="val -91651"/>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壮年の方は、高校・一般の部に出場する場合でも壮年を選んでください。</a:t>
          </a:r>
          <a:endParaRPr lang="en-US" altLang="ja-JP" sz="1100" b="0" i="0" strike="noStrike">
            <a:solidFill>
              <a:srgbClr val="000000"/>
            </a:solidFill>
            <a:latin typeface="ＭＳ Ｐゴシック"/>
            <a:ea typeface="ＭＳ Ｐゴシック"/>
          </a:endParaRPr>
        </a:p>
        <a:p>
          <a:pPr algn="l" rtl="1" eaLnBrk="1" fontAlgn="auto" latinLnBrk="0" hangingPunct="1"/>
          <a:r>
            <a:rPr lang="en-US" altLang="ja-JP" sz="1100" b="0" i="0">
              <a:effectLst/>
              <a:latin typeface="+mn-lt"/>
              <a:ea typeface="+mn-ea"/>
              <a:cs typeface="+mn-cs"/>
            </a:rPr>
            <a:t>===================</a:t>
          </a:r>
          <a:endParaRPr lang="ja-JP" altLang="ja-JP">
            <a:effectLst/>
          </a:endParaRPr>
        </a:p>
        <a:p>
          <a:pPr algn="l" rtl="1"/>
          <a:r>
            <a:rPr lang="ja-JP" altLang="ja-JP" sz="1100" b="0" i="0">
              <a:effectLst/>
              <a:latin typeface="+mn-lt"/>
              <a:ea typeface="+mn-ea"/>
              <a:cs typeface="+mn-cs"/>
            </a:rPr>
            <a:t>本吹き出しは確認後削除下さい</a:t>
          </a:r>
          <a:endParaRPr lang="ja-JP" altLang="ja-JP">
            <a:effectLst/>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11206</xdr:colOff>
      <xdr:row>22</xdr:row>
      <xdr:rowOff>100858</xdr:rowOff>
    </xdr:from>
    <xdr:to>
      <xdr:col>7</xdr:col>
      <xdr:colOff>259416</xdr:colOff>
      <xdr:row>30</xdr:row>
      <xdr:rowOff>100853</xdr:rowOff>
    </xdr:to>
    <xdr:sp macro="" textlink="">
      <xdr:nvSpPr>
        <xdr:cNvPr id="6" name="AutoShape 5">
          <a:extLst>
            <a:ext uri="{FF2B5EF4-FFF2-40B4-BE49-F238E27FC236}">
              <a16:creationId xmlns:a16="http://schemas.microsoft.com/office/drawing/2014/main" id="{949DB682-90DD-432A-A0D5-22B65D4F4556}"/>
            </a:ext>
          </a:extLst>
        </xdr:cNvPr>
        <xdr:cNvSpPr>
          <a:spLocks noChangeArrowheads="1"/>
        </xdr:cNvSpPr>
      </xdr:nvSpPr>
      <xdr:spPr bwMode="auto">
        <a:xfrm>
          <a:off x="2767853" y="4549593"/>
          <a:ext cx="1895475" cy="1792936"/>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endParaRPr lang="en-US" altLang="ja-JP" sz="1100" b="0" i="0" strike="noStrike">
            <a:solidFill>
              <a:srgbClr val="000000"/>
            </a:solidFill>
            <a:latin typeface="ＭＳ Ｐゴシック"/>
            <a:ea typeface="ＭＳ Ｐゴシック"/>
          </a:endParaRPr>
        </a:p>
        <a:p>
          <a:pPr marL="0" marR="0" lvl="0" indent="0" algn="l" defTabSz="914400" rtl="1" eaLnBrk="1" fontAlgn="auto" latinLnBrk="0" hangingPunct="1">
            <a:lnSpc>
              <a:spcPts val="1300"/>
            </a:lnSpc>
            <a:spcBef>
              <a:spcPts val="0"/>
            </a:spcBef>
            <a:spcAft>
              <a:spcPts val="0"/>
            </a:spcAft>
            <a:buClrTx/>
            <a:buSzTx/>
            <a:buFontTx/>
            <a:buNone/>
            <a:tabLst/>
            <a:defRPr sz="1000"/>
          </a:pPr>
          <a:r>
            <a:rPr lang="en-US" altLang="ja-JP" sz="1100" b="0" i="0" strike="noStrike">
              <a:solidFill>
                <a:srgbClr val="000000"/>
              </a:solidFill>
              <a:latin typeface="ＭＳ Ｐゴシック"/>
              <a:ea typeface="ＭＳ Ｐゴシック"/>
            </a:rPr>
            <a:t>====================</a:t>
          </a:r>
        </a:p>
        <a:p>
          <a:pPr algn="l" rtl="1">
            <a:lnSpc>
              <a:spcPts val="1300"/>
            </a:lnSpc>
            <a:defRPr sz="1000"/>
          </a:pPr>
          <a:r>
            <a:rPr lang="ja-JP" altLang="en-US" sz="1100" b="0" i="0" strike="noStrike">
              <a:solidFill>
                <a:srgbClr val="000000"/>
              </a:solidFill>
              <a:latin typeface="ＭＳ Ｐゴシック"/>
              <a:ea typeface="ＭＳ Ｐゴシック"/>
            </a:rPr>
            <a:t>本吹き出しは確認後削除下さい</a:t>
          </a:r>
        </a:p>
      </xdr:txBody>
    </xdr:sp>
    <xdr:clientData/>
  </xdr:twoCellAnchor>
  <xdr:twoCellAnchor>
    <xdr:from>
      <xdr:col>8</xdr:col>
      <xdr:colOff>17930</xdr:colOff>
      <xdr:row>22</xdr:row>
      <xdr:rowOff>126631</xdr:rowOff>
    </xdr:from>
    <xdr:to>
      <xdr:col>10</xdr:col>
      <xdr:colOff>762000</xdr:colOff>
      <xdr:row>29</xdr:row>
      <xdr:rowOff>134473</xdr:rowOff>
    </xdr:to>
    <xdr:sp macro="" textlink="">
      <xdr:nvSpPr>
        <xdr:cNvPr id="7" name="角丸四角形吹き出し 14">
          <a:extLst>
            <a:ext uri="{FF2B5EF4-FFF2-40B4-BE49-F238E27FC236}">
              <a16:creationId xmlns:a16="http://schemas.microsoft.com/office/drawing/2014/main" id="{09129E1E-860A-4299-8208-9834AE298F85}"/>
            </a:ext>
          </a:extLst>
        </xdr:cNvPr>
        <xdr:cNvSpPr/>
      </xdr:nvSpPr>
      <xdr:spPr>
        <a:xfrm>
          <a:off x="4701989" y="4575366"/>
          <a:ext cx="1304364" cy="1576666"/>
        </a:xfrm>
        <a:prstGeom prst="wedgeRoundRectCallout">
          <a:avLst>
            <a:gd name="adj1" fmla="val -39187"/>
            <a:gd name="adj2" fmla="val -9444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endParaRPr kumimoji="1" lang="en-US" altLang="ja-JP" sz="1100"/>
        </a:p>
        <a:p>
          <a:pPr algn="l" rtl="1" eaLnBrk="1" fontAlgn="auto" latinLnBrk="0" hangingPunct="1"/>
          <a:r>
            <a:rPr lang="en-US" altLang="ja-JP" sz="1100" b="0" i="0">
              <a:solidFill>
                <a:schemeClr val="dk1"/>
              </a:solidFill>
              <a:effectLst/>
              <a:latin typeface="+mn-lt"/>
              <a:ea typeface="+mn-ea"/>
              <a:cs typeface="+mn-cs"/>
            </a:rPr>
            <a:t>=========</a:t>
          </a:r>
          <a:endParaRPr lang="ja-JP" altLang="ja-JP">
            <a:effectLst/>
          </a:endParaRPr>
        </a:p>
        <a:p>
          <a:pPr rtl="1"/>
          <a:r>
            <a:rPr lang="ja-JP" altLang="ja-JP" sz="1100" b="0" i="0">
              <a:solidFill>
                <a:schemeClr val="dk1"/>
              </a:solidFill>
              <a:effectLst/>
              <a:latin typeface="+mn-lt"/>
              <a:ea typeface="+mn-ea"/>
              <a:cs typeface="+mn-cs"/>
            </a:rPr>
            <a:t>本吹き出しは確認後削除下さい</a:t>
          </a:r>
          <a:endParaRPr lang="ja-JP" altLang="ja-JP">
            <a:effectLst/>
          </a:endParaRPr>
        </a:p>
        <a:p>
          <a:pPr algn="l"/>
          <a:endParaRPr kumimoji="1" lang="ja-JP" altLang="en-US" sz="1100"/>
        </a:p>
      </xdr:txBody>
    </xdr:sp>
    <xdr:clientData/>
  </xdr:twoCellAnchor>
  <xdr:twoCellAnchor>
    <xdr:from>
      <xdr:col>16</xdr:col>
      <xdr:colOff>48186</xdr:colOff>
      <xdr:row>22</xdr:row>
      <xdr:rowOff>100857</xdr:rowOff>
    </xdr:from>
    <xdr:to>
      <xdr:col>18</xdr:col>
      <xdr:colOff>435349</xdr:colOff>
      <xdr:row>27</xdr:row>
      <xdr:rowOff>56032</xdr:rowOff>
    </xdr:to>
    <xdr:sp macro="" textlink="">
      <xdr:nvSpPr>
        <xdr:cNvPr id="8" name="AutoShape 6">
          <a:extLst>
            <a:ext uri="{FF2B5EF4-FFF2-40B4-BE49-F238E27FC236}">
              <a16:creationId xmlns:a16="http://schemas.microsoft.com/office/drawing/2014/main" id="{A8976EE1-B69F-4490-9877-180DFE9FEE89}"/>
            </a:ext>
          </a:extLst>
        </xdr:cNvPr>
        <xdr:cNvSpPr>
          <a:spLocks noChangeArrowheads="1"/>
        </xdr:cNvSpPr>
      </xdr:nvSpPr>
      <xdr:spPr bwMode="auto">
        <a:xfrm>
          <a:off x="10021421" y="4549592"/>
          <a:ext cx="1395693" cy="1075764"/>
        </a:xfrm>
        <a:prstGeom prst="wedgeRoundRectCallout">
          <a:avLst>
            <a:gd name="adj1" fmla="val -83253"/>
            <a:gd name="adj2" fmla="val -108672"/>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endParaRPr lang="en-US" altLang="ja-JP" sz="1100" b="0" i="0" strike="noStrike">
            <a:solidFill>
              <a:srgbClr val="000000"/>
            </a:solidFill>
            <a:latin typeface="ＭＳ Ｐゴシック"/>
            <a:ea typeface="ＭＳ Ｐゴシック"/>
          </a:endParaRPr>
        </a:p>
        <a:p>
          <a:pPr algn="l" rtl="1" eaLnBrk="1" fontAlgn="auto" latinLnBrk="0" hangingPunct="1"/>
          <a:r>
            <a:rPr lang="en-US" altLang="ja-JP" sz="1100" b="0" i="0">
              <a:effectLst/>
              <a:latin typeface="+mn-lt"/>
              <a:ea typeface="+mn-ea"/>
              <a:cs typeface="+mn-cs"/>
            </a:rPr>
            <a:t>===================</a:t>
          </a:r>
          <a:endParaRPr lang="ja-JP" altLang="ja-JP">
            <a:effectLst/>
          </a:endParaRPr>
        </a:p>
        <a:p>
          <a:pPr algn="l" rtl="1"/>
          <a:r>
            <a:rPr lang="ja-JP" altLang="ja-JP" sz="1100" b="0" i="0">
              <a:effectLst/>
              <a:latin typeface="+mn-lt"/>
              <a:ea typeface="+mn-ea"/>
              <a:cs typeface="+mn-cs"/>
            </a:rPr>
            <a:t>本吹き出しは確認後削除下さい</a:t>
          </a:r>
          <a:endParaRPr lang="ja-JP" altLang="ja-JP">
            <a:effectLst/>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0889-59F9-49CC-AA53-0AE084BFCA0B}">
  <sheetPr>
    <pageSetUpPr autoPageBreaks="0" fitToPage="1"/>
  </sheetPr>
  <dimension ref="A1:BA62"/>
  <sheetViews>
    <sheetView tabSelected="1" showOutlineSymbols="0" zoomScale="85" zoomScaleNormal="85" zoomScaleSheetLayoutView="100" zoomScalePageLayoutView="80" workbookViewId="0">
      <selection activeCell="L34" sqref="L34"/>
    </sheetView>
  </sheetViews>
  <sheetFormatPr defaultRowHeight="13.5" x14ac:dyDescent="0.15"/>
  <cols>
    <col min="1" max="1" width="4.25" customWidth="1"/>
    <col min="2" max="2" width="14.25" customWidth="1"/>
    <col min="3" max="4" width="8.75" customWidth="1"/>
    <col min="7" max="10" width="3.625" customWidth="1"/>
    <col min="11" max="11" width="10.875" customWidth="1"/>
    <col min="12" max="12" width="5.875" customWidth="1"/>
    <col min="13" max="13" width="11.875" customWidth="1"/>
    <col min="14" max="14" width="10.75" style="4" customWidth="1"/>
    <col min="15" max="16" width="11.25" style="3" customWidth="1"/>
    <col min="17" max="17" width="10.625" customWidth="1"/>
    <col min="18" max="18" width="9" customWidth="1"/>
    <col min="19" max="19" width="5.75" customWidth="1"/>
    <col min="20" max="20" width="3.375" hidden="1" customWidth="1"/>
    <col min="21" max="21" width="12.625" hidden="1" customWidth="1"/>
    <col min="22" max="22" width="7.125" hidden="1" customWidth="1"/>
    <col min="23" max="23" width="6.875" hidden="1" customWidth="1"/>
    <col min="24" max="24" width="13.375" hidden="1" customWidth="1"/>
    <col min="25" max="27" width="5.5" hidden="1" customWidth="1"/>
    <col min="28" max="48" width="9.625" hidden="1" customWidth="1"/>
    <col min="49" max="49" width="10.625" style="10" hidden="1" customWidth="1"/>
    <col min="50" max="53" width="9" hidden="1" customWidth="1"/>
    <col min="54" max="56" width="9" customWidth="1"/>
  </cols>
  <sheetData>
    <row r="1" spans="2:28" ht="24.95" customHeight="1" x14ac:dyDescent="0.15">
      <c r="B1" s="22" t="s">
        <v>139</v>
      </c>
      <c r="C1" s="2"/>
      <c r="F1" s="19"/>
      <c r="G1" s="11"/>
      <c r="H1" s="11"/>
      <c r="I1" s="11"/>
      <c r="J1" s="11"/>
      <c r="P1" s="3" t="s">
        <v>152</v>
      </c>
    </row>
    <row r="2" spans="2:28" ht="24.95" customHeight="1" x14ac:dyDescent="0.15">
      <c r="B2" s="58" t="s">
        <v>101</v>
      </c>
      <c r="C2" s="58"/>
      <c r="D2" s="58"/>
      <c r="E2" s="58"/>
      <c r="F2" s="59"/>
      <c r="H2" s="11"/>
      <c r="I2" s="11"/>
      <c r="J2" s="11"/>
      <c r="L2" s="26" t="s">
        <v>69</v>
      </c>
    </row>
    <row r="3" spans="2:28" ht="17.850000000000001" customHeight="1" x14ac:dyDescent="0.15">
      <c r="B3" t="s">
        <v>153</v>
      </c>
      <c r="N3" s="17"/>
      <c r="S3" s="15"/>
    </row>
    <row r="4" spans="2:28" ht="17.850000000000001" customHeight="1" x14ac:dyDescent="0.15">
      <c r="B4" t="s">
        <v>56</v>
      </c>
      <c r="C4" s="3"/>
      <c r="D4" s="3"/>
      <c r="F4" s="3"/>
      <c r="G4" s="3"/>
      <c r="H4" s="3"/>
      <c r="I4" s="3"/>
      <c r="J4" s="3"/>
      <c r="K4" s="3"/>
      <c r="L4" s="3"/>
      <c r="S4" s="15"/>
    </row>
    <row r="5" spans="2:28" s="3" customFormat="1" ht="17.850000000000001" customHeight="1" x14ac:dyDescent="0.15">
      <c r="B5" s="21" t="s">
        <v>140</v>
      </c>
      <c r="S5" s="20"/>
    </row>
    <row r="6" spans="2:28" ht="17.850000000000001" customHeight="1" x14ac:dyDescent="0.15">
      <c r="B6" s="1" t="s">
        <v>71</v>
      </c>
      <c r="C6" s="45"/>
      <c r="D6" s="46"/>
      <c r="E6" s="46"/>
      <c r="F6" s="46"/>
      <c r="G6" s="46"/>
      <c r="H6" s="12"/>
      <c r="S6" s="15"/>
    </row>
    <row r="7" spans="2:28" ht="17.850000000000001" customHeight="1" x14ac:dyDescent="0.15">
      <c r="B7" s="1" t="s">
        <v>95</v>
      </c>
      <c r="C7" s="45"/>
      <c r="D7" s="46"/>
      <c r="E7" s="46"/>
      <c r="F7" s="46"/>
      <c r="G7" s="46"/>
      <c r="H7" s="12"/>
      <c r="S7" s="15"/>
    </row>
    <row r="8" spans="2:28" ht="17.850000000000001" customHeight="1" x14ac:dyDescent="0.15">
      <c r="B8" s="1" t="s">
        <v>96</v>
      </c>
      <c r="C8" s="45"/>
      <c r="D8" s="46"/>
      <c r="E8" s="46"/>
      <c r="F8" s="46"/>
      <c r="G8" s="46"/>
      <c r="H8" s="12"/>
      <c r="S8" s="15"/>
    </row>
    <row r="9" spans="2:28" ht="17.850000000000001" customHeight="1" x14ac:dyDescent="0.15">
      <c r="B9" s="1" t="s">
        <v>70</v>
      </c>
      <c r="C9" s="45"/>
      <c r="D9" s="46"/>
      <c r="E9" s="46"/>
      <c r="F9" s="46"/>
      <c r="G9" s="46"/>
      <c r="H9" s="12"/>
      <c r="S9" s="15"/>
    </row>
    <row r="10" spans="2:28" ht="17.850000000000001" customHeight="1" x14ac:dyDescent="0.15">
      <c r="B10" s="1" t="s">
        <v>42</v>
      </c>
      <c r="C10" s="45"/>
      <c r="D10" s="46"/>
      <c r="E10" s="46"/>
      <c r="F10" s="46"/>
      <c r="G10" s="46"/>
      <c r="H10" s="12"/>
      <c r="S10" s="15"/>
    </row>
    <row r="11" spans="2:28" ht="17.850000000000001" customHeight="1" x14ac:dyDescent="0.15">
      <c r="B11" s="1" t="s">
        <v>57</v>
      </c>
      <c r="C11" s="45"/>
      <c r="D11" s="46"/>
      <c r="E11" s="46"/>
      <c r="F11" s="46"/>
      <c r="G11" s="46"/>
      <c r="H11" s="12"/>
      <c r="S11" s="15"/>
    </row>
    <row r="12" spans="2:28" ht="17.850000000000001" customHeight="1" x14ac:dyDescent="0.15">
      <c r="B12" s="1" t="s">
        <v>86</v>
      </c>
      <c r="C12" s="47">
        <f>COUNTA(C19:C58)</f>
        <v>0</v>
      </c>
      <c r="D12" s="48"/>
      <c r="E12" s="48"/>
      <c r="F12" s="48"/>
      <c r="G12" s="48"/>
      <c r="H12" s="12"/>
      <c r="S12" s="15"/>
    </row>
    <row r="13" spans="2:28" ht="17.850000000000001" customHeight="1" x14ac:dyDescent="0.15">
      <c r="B13" s="1" t="s">
        <v>59</v>
      </c>
      <c r="C13" s="49"/>
      <c r="D13" s="49"/>
      <c r="E13" s="49"/>
      <c r="F13" s="49"/>
      <c r="G13" s="49"/>
      <c r="S13" s="15"/>
    </row>
    <row r="14" spans="2:28" ht="17.850000000000001" customHeight="1" x14ac:dyDescent="0.15">
      <c r="B14" s="1" t="s">
        <v>67</v>
      </c>
      <c r="C14" s="50">
        <f>D16+F16</f>
        <v>0</v>
      </c>
      <c r="D14" s="50"/>
      <c r="E14" s="50"/>
      <c r="F14" s="50"/>
      <c r="G14" s="50"/>
      <c r="S14" s="15"/>
    </row>
    <row r="15" spans="2:28" ht="17.850000000000001" customHeight="1" x14ac:dyDescent="0.15">
      <c r="B15" s="1" t="s">
        <v>68</v>
      </c>
      <c r="C15" s="51" t="s">
        <v>154</v>
      </c>
      <c r="D15" s="52"/>
      <c r="E15" s="52"/>
      <c r="F15" s="52"/>
      <c r="G15" s="53"/>
      <c r="H15" s="4"/>
      <c r="I15" s="4"/>
      <c r="J15" s="4"/>
      <c r="K15" s="4"/>
      <c r="L15" s="4"/>
      <c r="M15" s="4"/>
      <c r="O15" s="4"/>
      <c r="P15" s="4"/>
      <c r="Q15" s="4"/>
      <c r="R15" s="4"/>
      <c r="S15" s="15"/>
    </row>
    <row r="16" spans="2:28" ht="17.850000000000001" customHeight="1" x14ac:dyDescent="0.15">
      <c r="B16" s="1" t="s">
        <v>118</v>
      </c>
      <c r="C16" s="42" t="s">
        <v>119</v>
      </c>
      <c r="D16" s="43">
        <f>SUM(R19:R58)</f>
        <v>0</v>
      </c>
      <c r="E16" s="42" t="s">
        <v>120</v>
      </c>
      <c r="F16" s="47">
        <f>C13*AY22</f>
        <v>0</v>
      </c>
      <c r="G16" s="57"/>
      <c r="H16" s="4"/>
      <c r="I16" s="4"/>
      <c r="J16" s="4"/>
      <c r="K16" s="4"/>
      <c r="L16" s="4"/>
      <c r="M16" s="4"/>
      <c r="O16" s="4"/>
      <c r="P16" s="4"/>
      <c r="Q16" s="4"/>
      <c r="R16" s="4"/>
      <c r="S16" s="15"/>
      <c r="Y16" t="s">
        <v>98</v>
      </c>
      <c r="AB16" t="s">
        <v>97</v>
      </c>
    </row>
    <row r="17" spans="1:52" ht="17.850000000000001" customHeight="1" thickBot="1" x14ac:dyDescent="0.2">
      <c r="B17" s="4"/>
      <c r="C17" s="24" t="s">
        <v>103</v>
      </c>
      <c r="D17" s="4"/>
      <c r="E17" s="4"/>
      <c r="F17" s="4"/>
      <c r="G17" s="4"/>
      <c r="H17" s="4"/>
      <c r="I17" s="4"/>
      <c r="J17" s="4"/>
      <c r="K17" s="3"/>
      <c r="L17" s="4"/>
      <c r="M17" s="4"/>
      <c r="O17" s="4"/>
      <c r="P17" s="4"/>
      <c r="Q17" s="4"/>
      <c r="R17" s="4"/>
      <c r="S17" s="15"/>
      <c r="Y17" s="25" t="s">
        <v>58</v>
      </c>
      <c r="Z17" s="25" t="s">
        <v>4</v>
      </c>
      <c r="AA17" s="25" t="s">
        <v>90</v>
      </c>
      <c r="AB17" s="25" t="s">
        <v>72</v>
      </c>
      <c r="AC17" s="25" t="s">
        <v>106</v>
      </c>
      <c r="AD17" s="25" t="s">
        <v>78</v>
      </c>
      <c r="AE17" s="25" t="s">
        <v>107</v>
      </c>
      <c r="AF17" s="25" t="s">
        <v>73</v>
      </c>
      <c r="AG17" s="25" t="s">
        <v>74</v>
      </c>
      <c r="AH17" s="25" t="s">
        <v>108</v>
      </c>
      <c r="AI17" s="25" t="s">
        <v>75</v>
      </c>
      <c r="AJ17" s="25" t="s">
        <v>109</v>
      </c>
      <c r="AK17" s="25" t="s">
        <v>76</v>
      </c>
      <c r="AL17" s="25" t="s">
        <v>77</v>
      </c>
      <c r="AM17" s="25" t="s">
        <v>80</v>
      </c>
      <c r="AN17" s="25" t="s">
        <v>110</v>
      </c>
      <c r="AO17" s="25" t="s">
        <v>79</v>
      </c>
      <c r="AP17" s="25" t="s">
        <v>111</v>
      </c>
      <c r="AQ17" s="25" t="s">
        <v>64</v>
      </c>
      <c r="AR17" s="25" t="s">
        <v>112</v>
      </c>
      <c r="AS17" s="25" t="s">
        <v>65</v>
      </c>
      <c r="AT17" s="25" t="s">
        <v>113</v>
      </c>
      <c r="AU17" s="25" t="s">
        <v>66</v>
      </c>
      <c r="AV17" s="25" t="s">
        <v>114</v>
      </c>
      <c r="AX17" s="32" t="s">
        <v>90</v>
      </c>
      <c r="AY17" s="32" t="s">
        <v>88</v>
      </c>
      <c r="AZ17" s="32" t="s">
        <v>89</v>
      </c>
    </row>
    <row r="18" spans="1:52" ht="17.850000000000001" customHeight="1" x14ac:dyDescent="0.15">
      <c r="A18" s="13" t="s">
        <v>60</v>
      </c>
      <c r="B18" s="5" t="s">
        <v>63</v>
      </c>
      <c r="C18" s="33" t="s">
        <v>0</v>
      </c>
      <c r="D18" s="6" t="s">
        <v>1</v>
      </c>
      <c r="E18" s="33" t="s">
        <v>2</v>
      </c>
      <c r="F18" s="6" t="s">
        <v>3</v>
      </c>
      <c r="G18" s="54" t="s">
        <v>61</v>
      </c>
      <c r="H18" s="55"/>
      <c r="I18" s="56"/>
      <c r="J18" s="34" t="s">
        <v>87</v>
      </c>
      <c r="K18" s="5" t="s">
        <v>105</v>
      </c>
      <c r="L18" s="5" t="s">
        <v>4</v>
      </c>
      <c r="M18" s="31" t="s">
        <v>5</v>
      </c>
      <c r="N18" s="30" t="s">
        <v>104</v>
      </c>
      <c r="O18" s="28" t="s">
        <v>8</v>
      </c>
      <c r="P18" s="28" t="s">
        <v>62</v>
      </c>
      <c r="Q18" s="28" t="s">
        <v>121</v>
      </c>
      <c r="R18" s="40" t="s">
        <v>137</v>
      </c>
      <c r="S18" s="44" t="s">
        <v>141</v>
      </c>
      <c r="T18" t="s">
        <v>6</v>
      </c>
      <c r="U18" t="s">
        <v>102</v>
      </c>
      <c r="V18" t="s">
        <v>9</v>
      </c>
      <c r="W18" t="s">
        <v>55</v>
      </c>
      <c r="X18" t="s">
        <v>121</v>
      </c>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X18" s="32" t="s">
        <v>92</v>
      </c>
      <c r="AY18" s="32">
        <v>500</v>
      </c>
      <c r="AZ18" s="32">
        <v>700</v>
      </c>
    </row>
    <row r="19" spans="1:52" ht="17.850000000000001" customHeight="1" x14ac:dyDescent="0.15">
      <c r="A19" s="1">
        <v>1</v>
      </c>
      <c r="B19" s="16"/>
      <c r="C19" s="38"/>
      <c r="D19" s="39"/>
      <c r="E19" s="7" t="str">
        <f t="shared" ref="E19:F34" si="0">ASC(PHONETIC(C19))</f>
        <v/>
      </c>
      <c r="F19" s="8" t="str">
        <f t="shared" si="0"/>
        <v/>
      </c>
      <c r="G19" s="18"/>
      <c r="H19" s="18"/>
      <c r="I19" s="18"/>
      <c r="J19" s="29"/>
      <c r="K19" s="9"/>
      <c r="L19" s="9"/>
      <c r="M19" s="1"/>
      <c r="N19" s="37" t="s">
        <v>116</v>
      </c>
      <c r="O19" s="23"/>
      <c r="P19" s="23"/>
      <c r="Q19" s="27"/>
      <c r="R19" s="41">
        <f>AA19</f>
        <v>0</v>
      </c>
      <c r="S19" s="44"/>
      <c r="T19" t="s">
        <v>7</v>
      </c>
      <c r="U19" t="s">
        <v>81</v>
      </c>
      <c r="V19" t="s">
        <v>10</v>
      </c>
      <c r="X19" t="s">
        <v>122</v>
      </c>
      <c r="Y19" s="25" t="str">
        <f t="shared" ref="Y19:Y58" si="1">LEFT(K19,1)</f>
        <v/>
      </c>
      <c r="Z19" s="25">
        <f>L19</f>
        <v>0</v>
      </c>
      <c r="AA19" s="25">
        <f t="shared" ref="AA19:AA58" si="2">IF(N19="西東京市",IF(Y19="小",$AY$18,IF(Y19="中",$AY$19,IF(Y19="高",$AY$20,IF(Y19="壮",$AY$21,0)))),0)+IF(N19="市外",IF(Y19="小",$AZ$18,IF(Y19="中",$AZ$19,IF(Y19="高",$AZ$20,IF(Y19="壮",$AZ$21,0)))),0)</f>
        <v>0</v>
      </c>
      <c r="AB19" s="25" t="s">
        <v>72</v>
      </c>
      <c r="AC19" s="25" t="str">
        <f>IF(Y19="中","100m対抗","")</f>
        <v/>
      </c>
      <c r="AD19" s="25" t="str">
        <f t="shared" ref="AD19:AD58" si="3">IF(Y19="中","200m","")</f>
        <v/>
      </c>
      <c r="AE19" s="25" t="str">
        <f>IF(Y19="中","200m対抗","")</f>
        <v/>
      </c>
      <c r="AF19" s="25" t="str">
        <f>IF(Y19="高",IF(Z19="男","400m",""),IF(Y19="壮",IF(Z19="男","400m",""),""))</f>
        <v/>
      </c>
      <c r="AG19" s="25" t="str">
        <f>IF(Y19="中",IF(Z19="女","800m",""),IF(Y19="高",IF(Z19="女","800m",""),IF(Y19="壮",IF(Z19="女","800m",""),"")))</f>
        <v/>
      </c>
      <c r="AH19" s="25" t="str">
        <f>IF(Y19="中",IF(Z19="女","800m対抗",""),"")</f>
        <v/>
      </c>
      <c r="AI19" s="25" t="str">
        <f>IF(Y19="中",IF(Z19="男","1500m",""),IF(Y19="高",IF(Z19="男","1500m",""),IF(Y19="壮",IF(Z19="男","1500m",""),"")))</f>
        <v/>
      </c>
      <c r="AJ19" s="25" t="str">
        <f>IF(Y19="中",IF(Z19="男","1500m対抗",""),"")</f>
        <v/>
      </c>
      <c r="AK19" s="25" t="str">
        <f t="shared" ref="AK19:AK58" si="4">IF(Y19="高",IF(Z19="女","3000m",""),IF(Y19="壮",IF(Z19="女","3000m",""),""))</f>
        <v/>
      </c>
      <c r="AL19" s="25" t="str">
        <f t="shared" ref="AL19:AL58" si="5">IF(Y19="高",IF(Z19="男","5000m",""),IF(Y19="壮",IF(Z19="男","5000m",""),""))</f>
        <v/>
      </c>
      <c r="AM19" s="25" t="str">
        <f t="shared" ref="AM19:AM58" si="6">IF(Y19="中",IF(Z19="女","100mH",""),"")</f>
        <v/>
      </c>
      <c r="AN19" s="25" t="str">
        <f>IF(Y19="中",IF(Z19="女","100mH対抗",""),"")</f>
        <v/>
      </c>
      <c r="AO19" s="25" t="str">
        <f t="shared" ref="AO19:AO58" si="7">IF(Y19="中",IF(Z19="男","110mH",""),"")</f>
        <v/>
      </c>
      <c r="AP19" s="25" t="str">
        <f>IF(Y19="中",IF(Z19="男","110mH対抗",""),"")</f>
        <v/>
      </c>
      <c r="AQ19" s="25" t="str">
        <f>IF(Y19="小","","走幅跳")</f>
        <v>走幅跳</v>
      </c>
      <c r="AR19" s="25" t="str">
        <f>IF(Y19="中","走幅跳対抗","")</f>
        <v/>
      </c>
      <c r="AS19" s="25" t="str">
        <f>IF(Y19="小","","走高跳")</f>
        <v>走高跳</v>
      </c>
      <c r="AT19" s="25" t="str">
        <f>IF(Y19="中","走高跳対抗","")</f>
        <v/>
      </c>
      <c r="AU19" s="25" t="str">
        <f>IF(Y19="小","","砲丸投")</f>
        <v>砲丸投</v>
      </c>
      <c r="AV19" s="25" t="str">
        <f>IF(Y19="中","砲丸投対抗","")</f>
        <v/>
      </c>
      <c r="AX19" s="32" t="s">
        <v>91</v>
      </c>
      <c r="AY19" s="32">
        <v>500</v>
      </c>
      <c r="AZ19" s="32">
        <v>700</v>
      </c>
    </row>
    <row r="20" spans="1:52" ht="17.850000000000001" customHeight="1" x14ac:dyDescent="0.15">
      <c r="A20" s="1">
        <v>2</v>
      </c>
      <c r="B20" s="16"/>
      <c r="C20" s="38"/>
      <c r="D20" s="39"/>
      <c r="E20" s="7" t="str">
        <f t="shared" si="0"/>
        <v/>
      </c>
      <c r="F20" s="8" t="str">
        <f t="shared" si="0"/>
        <v/>
      </c>
      <c r="G20" s="18"/>
      <c r="H20" s="18"/>
      <c r="I20" s="18"/>
      <c r="J20" s="29"/>
      <c r="K20" s="9"/>
      <c r="L20" s="9"/>
      <c r="M20" s="1"/>
      <c r="N20" s="37" t="s">
        <v>116</v>
      </c>
      <c r="O20" s="23"/>
      <c r="P20" s="23"/>
      <c r="Q20" s="27"/>
      <c r="R20" s="41">
        <f t="shared" ref="R20:R58" si="8">AA20</f>
        <v>0</v>
      </c>
      <c r="S20" s="44"/>
      <c r="U20" t="s">
        <v>82</v>
      </c>
      <c r="V20" t="s">
        <v>11</v>
      </c>
      <c r="X20" t="s">
        <v>123</v>
      </c>
      <c r="Y20" s="25" t="str">
        <f t="shared" si="1"/>
        <v/>
      </c>
      <c r="Z20" s="25">
        <f>L20</f>
        <v>0</v>
      </c>
      <c r="AA20" s="25">
        <f t="shared" si="2"/>
        <v>0</v>
      </c>
      <c r="AB20" s="25" t="s">
        <v>72</v>
      </c>
      <c r="AC20" s="25" t="str">
        <f t="shared" ref="AC20:AC58" si="9">IF(Y20="中","100m対抗","")</f>
        <v/>
      </c>
      <c r="AD20" s="25" t="str">
        <f t="shared" si="3"/>
        <v/>
      </c>
      <c r="AE20" s="25" t="str">
        <f t="shared" ref="AE20:AE58" si="10">IF(Y20="中","200m対抗","")</f>
        <v/>
      </c>
      <c r="AF20" s="25" t="str">
        <f t="shared" ref="AF20:AF58" si="11">IF(Y20="高",IF(Z20="男","400m",""),IF(Y20="壮",IF(Z20="男","400m",""),""))</f>
        <v/>
      </c>
      <c r="AG20" s="25" t="str">
        <f t="shared" ref="AG20:AG58" si="12">IF(Y20="中",IF(Z20="女","800m",""),IF(Y20="高",IF(Z20="女","800m",""),IF(Y20="壮",IF(Z20="女","800m",""),"")))</f>
        <v/>
      </c>
      <c r="AH20" s="25" t="str">
        <f t="shared" ref="AH20:AH58" si="13">IF(Y20="中",IF(Z20="女","800m対抗",""),"")</f>
        <v/>
      </c>
      <c r="AI20" s="25" t="str">
        <f t="shared" ref="AI20:AI58" si="14">IF(Y20="中",IF(Z20="男","1500m",""),IF(Y20="高",IF(Z20="男","1500m",""),IF(Y20="壮",IF(Z20="男","1500m",""),"")))</f>
        <v/>
      </c>
      <c r="AJ20" s="25" t="str">
        <f t="shared" ref="AJ20:AJ58" si="15">IF(Y20="中",IF(Z20="男","1500m対抗",""),"")</f>
        <v/>
      </c>
      <c r="AK20" s="25" t="str">
        <f t="shared" si="4"/>
        <v/>
      </c>
      <c r="AL20" s="25" t="str">
        <f t="shared" si="5"/>
        <v/>
      </c>
      <c r="AM20" s="25" t="str">
        <f t="shared" si="6"/>
        <v/>
      </c>
      <c r="AN20" s="25" t="str">
        <f t="shared" ref="AN20:AN58" si="16">IF(Y20="中",IF(Z20="女","100mH対抗",""),"")</f>
        <v/>
      </c>
      <c r="AO20" s="25" t="str">
        <f t="shared" si="7"/>
        <v/>
      </c>
      <c r="AP20" s="25" t="str">
        <f t="shared" ref="AP20:AP58" si="17">IF(Y20="中",IF(Z20="男","110mH対抗",""),"")</f>
        <v/>
      </c>
      <c r="AQ20" s="25" t="str">
        <f t="shared" ref="AQ20:AQ58" si="18">IF(Y20="小","","走幅跳")</f>
        <v>走幅跳</v>
      </c>
      <c r="AR20" s="25" t="str">
        <f t="shared" ref="AR20:AR58" si="19">IF(Y20="中","走幅跳対抗","")</f>
        <v/>
      </c>
      <c r="AS20" s="25" t="str">
        <f t="shared" ref="AS20:AS58" si="20">IF(Y20="小","","走高跳")</f>
        <v>走高跳</v>
      </c>
      <c r="AT20" s="25" t="str">
        <f t="shared" ref="AT20:AT58" si="21">IF(Y20="中","走高跳対抗","")</f>
        <v/>
      </c>
      <c r="AU20" s="25" t="str">
        <f t="shared" ref="AU20:AU58" si="22">IF(Y20="小","","砲丸投")</f>
        <v>砲丸投</v>
      </c>
      <c r="AV20" s="25" t="str">
        <f t="shared" ref="AV20:AV58" si="23">IF(Y20="中","砲丸投対抗","")</f>
        <v/>
      </c>
      <c r="AX20" s="32" t="s">
        <v>93</v>
      </c>
      <c r="AY20" s="32">
        <v>800</v>
      </c>
      <c r="AZ20" s="32">
        <v>1000</v>
      </c>
    </row>
    <row r="21" spans="1:52" ht="17.850000000000001" customHeight="1" x14ac:dyDescent="0.15">
      <c r="A21" s="1">
        <v>3</v>
      </c>
      <c r="B21" s="16"/>
      <c r="C21" s="38"/>
      <c r="D21" s="39"/>
      <c r="E21" s="7" t="str">
        <f t="shared" si="0"/>
        <v/>
      </c>
      <c r="F21" s="8" t="str">
        <f t="shared" si="0"/>
        <v/>
      </c>
      <c r="G21" s="18"/>
      <c r="H21" s="18"/>
      <c r="I21" s="18"/>
      <c r="J21" s="29"/>
      <c r="K21" s="9"/>
      <c r="L21" s="9"/>
      <c r="M21" s="1"/>
      <c r="N21" s="37" t="s">
        <v>99</v>
      </c>
      <c r="O21" s="23"/>
      <c r="P21" s="23"/>
      <c r="Q21" s="27"/>
      <c r="R21" s="41">
        <f t="shared" si="8"/>
        <v>0</v>
      </c>
      <c r="S21" s="44"/>
      <c r="U21" t="s">
        <v>83</v>
      </c>
      <c r="V21" t="s">
        <v>12</v>
      </c>
      <c r="X21" t="s">
        <v>138</v>
      </c>
      <c r="Y21" s="25" t="str">
        <f t="shared" si="1"/>
        <v/>
      </c>
      <c r="Z21" s="25">
        <f t="shared" ref="Z21:Z58" si="24">L21</f>
        <v>0</v>
      </c>
      <c r="AA21" s="25">
        <f t="shared" si="2"/>
        <v>0</v>
      </c>
      <c r="AB21" s="25" t="s">
        <v>72</v>
      </c>
      <c r="AC21" s="25" t="str">
        <f t="shared" si="9"/>
        <v/>
      </c>
      <c r="AD21" s="25" t="str">
        <f t="shared" si="3"/>
        <v/>
      </c>
      <c r="AE21" s="25" t="str">
        <f t="shared" si="10"/>
        <v/>
      </c>
      <c r="AF21" s="25" t="str">
        <f t="shared" si="11"/>
        <v/>
      </c>
      <c r="AG21" s="25" t="str">
        <f t="shared" si="12"/>
        <v/>
      </c>
      <c r="AH21" s="25" t="str">
        <f t="shared" si="13"/>
        <v/>
      </c>
      <c r="AI21" s="25" t="str">
        <f t="shared" si="14"/>
        <v/>
      </c>
      <c r="AJ21" s="25" t="str">
        <f t="shared" si="15"/>
        <v/>
      </c>
      <c r="AK21" s="25" t="str">
        <f t="shared" si="4"/>
        <v/>
      </c>
      <c r="AL21" s="25" t="str">
        <f t="shared" si="5"/>
        <v/>
      </c>
      <c r="AM21" s="25" t="str">
        <f t="shared" si="6"/>
        <v/>
      </c>
      <c r="AN21" s="25" t="str">
        <f t="shared" si="16"/>
        <v/>
      </c>
      <c r="AO21" s="25" t="str">
        <f t="shared" si="7"/>
        <v/>
      </c>
      <c r="AP21" s="25" t="str">
        <f t="shared" si="17"/>
        <v/>
      </c>
      <c r="AQ21" s="25" t="str">
        <f t="shared" si="18"/>
        <v>走幅跳</v>
      </c>
      <c r="AR21" s="25" t="str">
        <f t="shared" si="19"/>
        <v/>
      </c>
      <c r="AS21" s="25" t="str">
        <f t="shared" si="20"/>
        <v>走高跳</v>
      </c>
      <c r="AT21" s="25" t="str">
        <f t="shared" si="21"/>
        <v/>
      </c>
      <c r="AU21" s="25" t="str">
        <f t="shared" si="22"/>
        <v>砲丸投</v>
      </c>
      <c r="AV21" s="25" t="str">
        <f t="shared" si="23"/>
        <v/>
      </c>
      <c r="AX21" s="32" t="s">
        <v>94</v>
      </c>
      <c r="AY21" s="32">
        <v>800</v>
      </c>
      <c r="AZ21" s="32">
        <v>1000</v>
      </c>
    </row>
    <row r="22" spans="1:52" ht="17.850000000000001" customHeight="1" x14ac:dyDescent="0.15">
      <c r="A22" s="1">
        <v>4</v>
      </c>
      <c r="B22" s="16"/>
      <c r="C22" s="38"/>
      <c r="D22" s="39"/>
      <c r="E22" s="7" t="str">
        <f t="shared" si="0"/>
        <v/>
      </c>
      <c r="F22" s="8" t="str">
        <f t="shared" si="0"/>
        <v/>
      </c>
      <c r="G22" s="18"/>
      <c r="H22" s="18"/>
      <c r="I22" s="18"/>
      <c r="J22" s="29"/>
      <c r="K22" s="9"/>
      <c r="L22" s="9"/>
      <c r="M22" s="1"/>
      <c r="N22" s="37" t="s">
        <v>99</v>
      </c>
      <c r="O22" s="23"/>
      <c r="P22" s="23"/>
      <c r="Q22" s="27"/>
      <c r="R22" s="41">
        <f t="shared" si="8"/>
        <v>0</v>
      </c>
      <c r="S22" s="44"/>
      <c r="U22" t="s">
        <v>117</v>
      </c>
      <c r="V22" t="s">
        <v>13</v>
      </c>
      <c r="X22" t="s">
        <v>124</v>
      </c>
      <c r="Y22" s="25" t="str">
        <f t="shared" si="1"/>
        <v/>
      </c>
      <c r="Z22" s="25">
        <f t="shared" si="24"/>
        <v>0</v>
      </c>
      <c r="AA22" s="25">
        <f t="shared" si="2"/>
        <v>0</v>
      </c>
      <c r="AB22" s="25" t="s">
        <v>72</v>
      </c>
      <c r="AC22" s="25" t="str">
        <f t="shared" si="9"/>
        <v/>
      </c>
      <c r="AD22" s="25" t="str">
        <f t="shared" si="3"/>
        <v/>
      </c>
      <c r="AE22" s="25" t="str">
        <f t="shared" si="10"/>
        <v/>
      </c>
      <c r="AF22" s="25" t="str">
        <f t="shared" si="11"/>
        <v/>
      </c>
      <c r="AG22" s="25" t="str">
        <f t="shared" si="12"/>
        <v/>
      </c>
      <c r="AH22" s="25" t="str">
        <f t="shared" si="13"/>
        <v/>
      </c>
      <c r="AI22" s="25" t="str">
        <f t="shared" si="14"/>
        <v/>
      </c>
      <c r="AJ22" s="25" t="str">
        <f t="shared" si="15"/>
        <v/>
      </c>
      <c r="AK22" s="25" t="str">
        <f t="shared" si="4"/>
        <v/>
      </c>
      <c r="AL22" s="25" t="str">
        <f t="shared" si="5"/>
        <v/>
      </c>
      <c r="AM22" s="25" t="str">
        <f t="shared" si="6"/>
        <v/>
      </c>
      <c r="AN22" s="25" t="str">
        <f t="shared" si="16"/>
        <v/>
      </c>
      <c r="AO22" s="25" t="str">
        <f t="shared" si="7"/>
        <v/>
      </c>
      <c r="AP22" s="25" t="str">
        <f t="shared" si="17"/>
        <v/>
      </c>
      <c r="AQ22" s="25" t="str">
        <f t="shared" si="18"/>
        <v>走幅跳</v>
      </c>
      <c r="AR22" s="25" t="str">
        <f t="shared" si="19"/>
        <v/>
      </c>
      <c r="AS22" s="25" t="str">
        <f t="shared" si="20"/>
        <v>走高跳</v>
      </c>
      <c r="AT22" s="25" t="str">
        <f t="shared" si="21"/>
        <v/>
      </c>
      <c r="AU22" s="25" t="str">
        <f t="shared" si="22"/>
        <v>砲丸投</v>
      </c>
      <c r="AV22" s="25" t="str">
        <f t="shared" si="23"/>
        <v/>
      </c>
      <c r="AX22" s="32" t="s">
        <v>100</v>
      </c>
      <c r="AY22" s="32">
        <v>1500</v>
      </c>
      <c r="AZ22" t="s">
        <v>115</v>
      </c>
    </row>
    <row r="23" spans="1:52" ht="17.850000000000001" customHeight="1" x14ac:dyDescent="0.15">
      <c r="A23" s="1">
        <v>5</v>
      </c>
      <c r="B23" s="16"/>
      <c r="C23" s="38"/>
      <c r="D23" s="39"/>
      <c r="E23" s="7" t="str">
        <f t="shared" si="0"/>
        <v/>
      </c>
      <c r="F23" s="8" t="str">
        <f t="shared" si="0"/>
        <v/>
      </c>
      <c r="G23" s="18"/>
      <c r="H23" s="18"/>
      <c r="I23" s="18"/>
      <c r="J23" s="29"/>
      <c r="K23" s="9"/>
      <c r="L23" s="9"/>
      <c r="M23" s="1"/>
      <c r="N23" s="37" t="s">
        <v>99</v>
      </c>
      <c r="O23" s="23"/>
      <c r="P23" s="23"/>
      <c r="Q23" s="27"/>
      <c r="R23" s="41">
        <f t="shared" si="8"/>
        <v>0</v>
      </c>
      <c r="S23" s="44"/>
      <c r="U23" t="s">
        <v>84</v>
      </c>
      <c r="V23" t="s">
        <v>14</v>
      </c>
      <c r="X23" t="s">
        <v>125</v>
      </c>
      <c r="Y23" s="25" t="str">
        <f t="shared" si="1"/>
        <v/>
      </c>
      <c r="Z23" s="25">
        <f t="shared" si="24"/>
        <v>0</v>
      </c>
      <c r="AA23" s="25">
        <f t="shared" si="2"/>
        <v>0</v>
      </c>
      <c r="AB23" s="25" t="s">
        <v>72</v>
      </c>
      <c r="AC23" s="25" t="str">
        <f t="shared" si="9"/>
        <v/>
      </c>
      <c r="AD23" s="25" t="str">
        <f t="shared" si="3"/>
        <v/>
      </c>
      <c r="AE23" s="25" t="str">
        <f t="shared" si="10"/>
        <v/>
      </c>
      <c r="AF23" s="25" t="str">
        <f t="shared" si="11"/>
        <v/>
      </c>
      <c r="AG23" s="25" t="str">
        <f t="shared" si="12"/>
        <v/>
      </c>
      <c r="AH23" s="25" t="str">
        <f t="shared" si="13"/>
        <v/>
      </c>
      <c r="AI23" s="25" t="str">
        <f t="shared" si="14"/>
        <v/>
      </c>
      <c r="AJ23" s="25" t="str">
        <f t="shared" si="15"/>
        <v/>
      </c>
      <c r="AK23" s="25" t="str">
        <f t="shared" si="4"/>
        <v/>
      </c>
      <c r="AL23" s="25" t="str">
        <f t="shared" si="5"/>
        <v/>
      </c>
      <c r="AM23" s="25" t="str">
        <f t="shared" si="6"/>
        <v/>
      </c>
      <c r="AN23" s="25" t="str">
        <f t="shared" si="16"/>
        <v/>
      </c>
      <c r="AO23" s="25" t="str">
        <f t="shared" si="7"/>
        <v/>
      </c>
      <c r="AP23" s="25" t="str">
        <f t="shared" si="17"/>
        <v/>
      </c>
      <c r="AQ23" s="25" t="str">
        <f t="shared" si="18"/>
        <v>走幅跳</v>
      </c>
      <c r="AR23" s="25" t="str">
        <f t="shared" si="19"/>
        <v/>
      </c>
      <c r="AS23" s="25" t="str">
        <f t="shared" si="20"/>
        <v>走高跳</v>
      </c>
      <c r="AT23" s="25" t="str">
        <f t="shared" si="21"/>
        <v/>
      </c>
      <c r="AU23" s="25" t="str">
        <f t="shared" si="22"/>
        <v>砲丸投</v>
      </c>
      <c r="AV23" s="25" t="str">
        <f t="shared" si="23"/>
        <v/>
      </c>
    </row>
    <row r="24" spans="1:52" ht="17.850000000000001" customHeight="1" x14ac:dyDescent="0.15">
      <c r="A24" s="1">
        <v>6</v>
      </c>
      <c r="B24" s="16"/>
      <c r="C24" s="38"/>
      <c r="D24" s="39"/>
      <c r="E24" s="7" t="str">
        <f t="shared" si="0"/>
        <v/>
      </c>
      <c r="F24" s="8" t="str">
        <f t="shared" si="0"/>
        <v/>
      </c>
      <c r="G24" s="18"/>
      <c r="H24" s="18"/>
      <c r="I24" s="18"/>
      <c r="J24" s="29"/>
      <c r="K24" s="9"/>
      <c r="L24" s="9"/>
      <c r="M24" s="1"/>
      <c r="N24" s="37" t="s">
        <v>99</v>
      </c>
      <c r="O24" s="23"/>
      <c r="P24" s="23"/>
      <c r="Q24" s="27"/>
      <c r="R24" s="41">
        <f t="shared" si="8"/>
        <v>0</v>
      </c>
      <c r="S24" s="44"/>
      <c r="U24" t="s">
        <v>85</v>
      </c>
      <c r="V24" t="s">
        <v>15</v>
      </c>
      <c r="X24" t="s">
        <v>126</v>
      </c>
      <c r="Y24" s="25" t="str">
        <f t="shared" si="1"/>
        <v/>
      </c>
      <c r="Z24" s="25">
        <f t="shared" si="24"/>
        <v>0</v>
      </c>
      <c r="AA24" s="25">
        <f t="shared" si="2"/>
        <v>0</v>
      </c>
      <c r="AB24" s="25" t="s">
        <v>72</v>
      </c>
      <c r="AC24" s="25" t="str">
        <f t="shared" si="9"/>
        <v/>
      </c>
      <c r="AD24" s="25" t="str">
        <f t="shared" si="3"/>
        <v/>
      </c>
      <c r="AE24" s="25" t="str">
        <f t="shared" si="10"/>
        <v/>
      </c>
      <c r="AF24" s="25" t="str">
        <f t="shared" si="11"/>
        <v/>
      </c>
      <c r="AG24" s="25" t="str">
        <f t="shared" si="12"/>
        <v/>
      </c>
      <c r="AH24" s="25" t="str">
        <f t="shared" si="13"/>
        <v/>
      </c>
      <c r="AI24" s="25" t="str">
        <f t="shared" si="14"/>
        <v/>
      </c>
      <c r="AJ24" s="25" t="str">
        <f t="shared" si="15"/>
        <v/>
      </c>
      <c r="AK24" s="25" t="str">
        <f t="shared" si="4"/>
        <v/>
      </c>
      <c r="AL24" s="25" t="str">
        <f t="shared" si="5"/>
        <v/>
      </c>
      <c r="AM24" s="25" t="str">
        <f t="shared" si="6"/>
        <v/>
      </c>
      <c r="AN24" s="25" t="str">
        <f t="shared" si="16"/>
        <v/>
      </c>
      <c r="AO24" s="25" t="str">
        <f t="shared" si="7"/>
        <v/>
      </c>
      <c r="AP24" s="25" t="str">
        <f t="shared" si="17"/>
        <v/>
      </c>
      <c r="AQ24" s="25" t="str">
        <f t="shared" si="18"/>
        <v>走幅跳</v>
      </c>
      <c r="AR24" s="25" t="str">
        <f t="shared" si="19"/>
        <v/>
      </c>
      <c r="AS24" s="25" t="str">
        <f t="shared" si="20"/>
        <v>走高跳</v>
      </c>
      <c r="AT24" s="25" t="str">
        <f t="shared" si="21"/>
        <v/>
      </c>
      <c r="AU24" s="25" t="str">
        <f t="shared" si="22"/>
        <v>砲丸投</v>
      </c>
      <c r="AV24" s="25" t="str">
        <f t="shared" si="23"/>
        <v/>
      </c>
    </row>
    <row r="25" spans="1:52" ht="17.850000000000001" customHeight="1" x14ac:dyDescent="0.15">
      <c r="A25" s="1">
        <v>7</v>
      </c>
      <c r="B25" s="16"/>
      <c r="C25" s="38"/>
      <c r="D25" s="39"/>
      <c r="E25" s="7" t="str">
        <f t="shared" si="0"/>
        <v/>
      </c>
      <c r="F25" s="8" t="str">
        <f t="shared" si="0"/>
        <v/>
      </c>
      <c r="G25" s="18"/>
      <c r="H25" s="18"/>
      <c r="I25" s="18"/>
      <c r="J25" s="29"/>
      <c r="K25" s="9"/>
      <c r="L25" s="9"/>
      <c r="M25" s="1"/>
      <c r="N25" s="37" t="s">
        <v>99</v>
      </c>
      <c r="O25" s="23"/>
      <c r="P25" s="23"/>
      <c r="Q25" s="27"/>
      <c r="R25" s="41">
        <f t="shared" si="8"/>
        <v>0</v>
      </c>
      <c r="S25" s="44"/>
      <c r="V25" t="s">
        <v>16</v>
      </c>
      <c r="X25" t="s">
        <v>142</v>
      </c>
      <c r="Y25" s="25" t="str">
        <f t="shared" si="1"/>
        <v/>
      </c>
      <c r="Z25" s="25">
        <f t="shared" si="24"/>
        <v>0</v>
      </c>
      <c r="AA25" s="25">
        <f t="shared" si="2"/>
        <v>0</v>
      </c>
      <c r="AB25" s="25" t="s">
        <v>72</v>
      </c>
      <c r="AC25" s="25" t="str">
        <f t="shared" si="9"/>
        <v/>
      </c>
      <c r="AD25" s="25" t="str">
        <f t="shared" si="3"/>
        <v/>
      </c>
      <c r="AE25" s="25" t="str">
        <f t="shared" si="10"/>
        <v/>
      </c>
      <c r="AF25" s="25" t="str">
        <f t="shared" si="11"/>
        <v/>
      </c>
      <c r="AG25" s="25" t="str">
        <f t="shared" si="12"/>
        <v/>
      </c>
      <c r="AH25" s="25" t="str">
        <f t="shared" si="13"/>
        <v/>
      </c>
      <c r="AI25" s="25" t="str">
        <f t="shared" si="14"/>
        <v/>
      </c>
      <c r="AJ25" s="25" t="str">
        <f t="shared" si="15"/>
        <v/>
      </c>
      <c r="AK25" s="25" t="str">
        <f t="shared" si="4"/>
        <v/>
      </c>
      <c r="AL25" s="25" t="str">
        <f t="shared" si="5"/>
        <v/>
      </c>
      <c r="AM25" s="25" t="str">
        <f t="shared" si="6"/>
        <v/>
      </c>
      <c r="AN25" s="25" t="str">
        <f t="shared" si="16"/>
        <v/>
      </c>
      <c r="AO25" s="25" t="str">
        <f t="shared" si="7"/>
        <v/>
      </c>
      <c r="AP25" s="25" t="str">
        <f t="shared" si="17"/>
        <v/>
      </c>
      <c r="AQ25" s="25" t="str">
        <f t="shared" si="18"/>
        <v>走幅跳</v>
      </c>
      <c r="AR25" s="25" t="str">
        <f t="shared" si="19"/>
        <v/>
      </c>
      <c r="AS25" s="25" t="str">
        <f t="shared" si="20"/>
        <v>走高跳</v>
      </c>
      <c r="AT25" s="25" t="str">
        <f t="shared" si="21"/>
        <v/>
      </c>
      <c r="AU25" s="25" t="str">
        <f t="shared" si="22"/>
        <v>砲丸投</v>
      </c>
      <c r="AV25" s="25" t="str">
        <f t="shared" si="23"/>
        <v/>
      </c>
    </row>
    <row r="26" spans="1:52" ht="17.850000000000001" customHeight="1" x14ac:dyDescent="0.15">
      <c r="A26" s="1">
        <v>8</v>
      </c>
      <c r="B26" s="16"/>
      <c r="C26" s="38"/>
      <c r="D26" s="39"/>
      <c r="E26" s="7" t="str">
        <f t="shared" si="0"/>
        <v/>
      </c>
      <c r="F26" s="8" t="str">
        <f t="shared" si="0"/>
        <v/>
      </c>
      <c r="G26" s="18"/>
      <c r="H26" s="18"/>
      <c r="I26" s="18"/>
      <c r="J26" s="29"/>
      <c r="K26" s="9"/>
      <c r="L26" s="9"/>
      <c r="M26" s="1"/>
      <c r="N26" s="37" t="s">
        <v>99</v>
      </c>
      <c r="O26" s="23"/>
      <c r="P26" s="23"/>
      <c r="Q26" s="27"/>
      <c r="R26" s="41">
        <f t="shared" si="8"/>
        <v>0</v>
      </c>
      <c r="S26" s="44"/>
      <c r="V26" t="s">
        <v>17</v>
      </c>
      <c r="X26" t="s">
        <v>143</v>
      </c>
      <c r="Y26" s="25" t="str">
        <f t="shared" si="1"/>
        <v/>
      </c>
      <c r="Z26" s="25">
        <f t="shared" si="24"/>
        <v>0</v>
      </c>
      <c r="AA26" s="25">
        <f t="shared" si="2"/>
        <v>0</v>
      </c>
      <c r="AB26" s="25" t="s">
        <v>72</v>
      </c>
      <c r="AC26" s="25" t="str">
        <f t="shared" si="9"/>
        <v/>
      </c>
      <c r="AD26" s="25" t="str">
        <f t="shared" si="3"/>
        <v/>
      </c>
      <c r="AE26" s="25" t="str">
        <f t="shared" si="10"/>
        <v/>
      </c>
      <c r="AF26" s="25" t="str">
        <f t="shared" si="11"/>
        <v/>
      </c>
      <c r="AG26" s="25" t="str">
        <f t="shared" si="12"/>
        <v/>
      </c>
      <c r="AH26" s="25" t="str">
        <f t="shared" si="13"/>
        <v/>
      </c>
      <c r="AI26" s="25" t="str">
        <f t="shared" si="14"/>
        <v/>
      </c>
      <c r="AJ26" s="25" t="str">
        <f t="shared" si="15"/>
        <v/>
      </c>
      <c r="AK26" s="25" t="str">
        <f t="shared" si="4"/>
        <v/>
      </c>
      <c r="AL26" s="25" t="str">
        <f t="shared" si="5"/>
        <v/>
      </c>
      <c r="AM26" s="25" t="str">
        <f t="shared" si="6"/>
        <v/>
      </c>
      <c r="AN26" s="25" t="str">
        <f t="shared" si="16"/>
        <v/>
      </c>
      <c r="AO26" s="25" t="str">
        <f t="shared" si="7"/>
        <v/>
      </c>
      <c r="AP26" s="25" t="str">
        <f t="shared" si="17"/>
        <v/>
      </c>
      <c r="AQ26" s="25" t="str">
        <f t="shared" si="18"/>
        <v>走幅跳</v>
      </c>
      <c r="AR26" s="25" t="str">
        <f t="shared" si="19"/>
        <v/>
      </c>
      <c r="AS26" s="25" t="str">
        <f t="shared" si="20"/>
        <v>走高跳</v>
      </c>
      <c r="AT26" s="25" t="str">
        <f t="shared" si="21"/>
        <v/>
      </c>
      <c r="AU26" s="25" t="str">
        <f t="shared" si="22"/>
        <v>砲丸投</v>
      </c>
      <c r="AV26" s="25" t="str">
        <f t="shared" si="23"/>
        <v/>
      </c>
    </row>
    <row r="27" spans="1:52" ht="17.850000000000001" customHeight="1" x14ac:dyDescent="0.15">
      <c r="A27" s="1">
        <v>9</v>
      </c>
      <c r="B27" s="16"/>
      <c r="C27" s="38"/>
      <c r="D27" s="39"/>
      <c r="E27" s="7" t="str">
        <f t="shared" si="0"/>
        <v/>
      </c>
      <c r="F27" s="8" t="str">
        <f t="shared" si="0"/>
        <v/>
      </c>
      <c r="G27" s="18"/>
      <c r="H27" s="18"/>
      <c r="I27" s="18"/>
      <c r="J27" s="29"/>
      <c r="K27" s="9"/>
      <c r="L27" s="9"/>
      <c r="M27" s="1"/>
      <c r="N27" s="37" t="s">
        <v>99</v>
      </c>
      <c r="O27" s="23"/>
      <c r="P27" s="23"/>
      <c r="Q27" s="27"/>
      <c r="R27" s="41">
        <f t="shared" si="8"/>
        <v>0</v>
      </c>
      <c r="S27" s="44"/>
      <c r="V27" t="s">
        <v>18</v>
      </c>
      <c r="X27" t="s">
        <v>144</v>
      </c>
      <c r="Y27" s="25" t="str">
        <f t="shared" si="1"/>
        <v/>
      </c>
      <c r="Z27" s="25">
        <f t="shared" si="24"/>
        <v>0</v>
      </c>
      <c r="AA27" s="25">
        <f t="shared" si="2"/>
        <v>0</v>
      </c>
      <c r="AB27" s="25" t="s">
        <v>72</v>
      </c>
      <c r="AC27" s="25" t="str">
        <f t="shared" si="9"/>
        <v/>
      </c>
      <c r="AD27" s="25" t="str">
        <f t="shared" si="3"/>
        <v/>
      </c>
      <c r="AE27" s="25" t="str">
        <f t="shared" si="10"/>
        <v/>
      </c>
      <c r="AF27" s="25" t="str">
        <f t="shared" si="11"/>
        <v/>
      </c>
      <c r="AG27" s="25" t="str">
        <f t="shared" si="12"/>
        <v/>
      </c>
      <c r="AH27" s="25" t="str">
        <f t="shared" si="13"/>
        <v/>
      </c>
      <c r="AI27" s="25" t="str">
        <f t="shared" si="14"/>
        <v/>
      </c>
      <c r="AJ27" s="25" t="str">
        <f t="shared" si="15"/>
        <v/>
      </c>
      <c r="AK27" s="25" t="str">
        <f t="shared" si="4"/>
        <v/>
      </c>
      <c r="AL27" s="25" t="str">
        <f t="shared" si="5"/>
        <v/>
      </c>
      <c r="AM27" s="25" t="str">
        <f t="shared" si="6"/>
        <v/>
      </c>
      <c r="AN27" s="25" t="str">
        <f t="shared" si="16"/>
        <v/>
      </c>
      <c r="AO27" s="25" t="str">
        <f t="shared" si="7"/>
        <v/>
      </c>
      <c r="AP27" s="25" t="str">
        <f t="shared" si="17"/>
        <v/>
      </c>
      <c r="AQ27" s="25" t="str">
        <f t="shared" si="18"/>
        <v>走幅跳</v>
      </c>
      <c r="AR27" s="25" t="str">
        <f t="shared" si="19"/>
        <v/>
      </c>
      <c r="AS27" s="25" t="str">
        <f t="shared" si="20"/>
        <v>走高跳</v>
      </c>
      <c r="AT27" s="25" t="str">
        <f t="shared" si="21"/>
        <v/>
      </c>
      <c r="AU27" s="25" t="str">
        <f t="shared" si="22"/>
        <v>砲丸投</v>
      </c>
      <c r="AV27" s="25" t="str">
        <f t="shared" si="23"/>
        <v/>
      </c>
    </row>
    <row r="28" spans="1:52" ht="17.850000000000001" customHeight="1" x14ac:dyDescent="0.15">
      <c r="A28" s="1">
        <v>10</v>
      </c>
      <c r="B28" s="16"/>
      <c r="C28" s="38"/>
      <c r="D28" s="39"/>
      <c r="E28" s="7" t="str">
        <f t="shared" si="0"/>
        <v/>
      </c>
      <c r="F28" s="8" t="str">
        <f t="shared" si="0"/>
        <v/>
      </c>
      <c r="G28" s="18"/>
      <c r="H28" s="18"/>
      <c r="I28" s="18"/>
      <c r="J28" s="29"/>
      <c r="K28" s="9"/>
      <c r="L28" s="9"/>
      <c r="M28" s="1"/>
      <c r="N28" s="37" t="s">
        <v>99</v>
      </c>
      <c r="O28" s="23"/>
      <c r="P28" s="23"/>
      <c r="Q28" s="27"/>
      <c r="R28" s="41">
        <f t="shared" si="8"/>
        <v>0</v>
      </c>
      <c r="S28" s="44"/>
      <c r="V28" t="s">
        <v>19</v>
      </c>
      <c r="X28" t="s">
        <v>145</v>
      </c>
      <c r="Y28" s="25" t="str">
        <f t="shared" si="1"/>
        <v/>
      </c>
      <c r="Z28" s="25">
        <f t="shared" si="24"/>
        <v>0</v>
      </c>
      <c r="AA28" s="25">
        <f t="shared" si="2"/>
        <v>0</v>
      </c>
      <c r="AB28" s="25" t="s">
        <v>72</v>
      </c>
      <c r="AC28" s="25" t="str">
        <f t="shared" si="9"/>
        <v/>
      </c>
      <c r="AD28" s="25" t="str">
        <f t="shared" si="3"/>
        <v/>
      </c>
      <c r="AE28" s="25" t="str">
        <f t="shared" si="10"/>
        <v/>
      </c>
      <c r="AF28" s="25" t="str">
        <f t="shared" si="11"/>
        <v/>
      </c>
      <c r="AG28" s="25" t="str">
        <f t="shared" si="12"/>
        <v/>
      </c>
      <c r="AH28" s="25" t="str">
        <f t="shared" si="13"/>
        <v/>
      </c>
      <c r="AI28" s="25" t="str">
        <f t="shared" si="14"/>
        <v/>
      </c>
      <c r="AJ28" s="25" t="str">
        <f t="shared" si="15"/>
        <v/>
      </c>
      <c r="AK28" s="25" t="str">
        <f t="shared" si="4"/>
        <v/>
      </c>
      <c r="AL28" s="25" t="str">
        <f t="shared" si="5"/>
        <v/>
      </c>
      <c r="AM28" s="25" t="str">
        <f t="shared" si="6"/>
        <v/>
      </c>
      <c r="AN28" s="25" t="str">
        <f t="shared" si="16"/>
        <v/>
      </c>
      <c r="AO28" s="25" t="str">
        <f t="shared" si="7"/>
        <v/>
      </c>
      <c r="AP28" s="25" t="str">
        <f t="shared" si="17"/>
        <v/>
      </c>
      <c r="AQ28" s="25" t="str">
        <f t="shared" si="18"/>
        <v>走幅跳</v>
      </c>
      <c r="AR28" s="25" t="str">
        <f t="shared" si="19"/>
        <v/>
      </c>
      <c r="AS28" s="25" t="str">
        <f t="shared" si="20"/>
        <v>走高跳</v>
      </c>
      <c r="AT28" s="25" t="str">
        <f t="shared" si="21"/>
        <v/>
      </c>
      <c r="AU28" s="25" t="str">
        <f t="shared" si="22"/>
        <v>砲丸投</v>
      </c>
      <c r="AV28" s="25" t="str">
        <f t="shared" si="23"/>
        <v/>
      </c>
    </row>
    <row r="29" spans="1:52" ht="17.850000000000001" customHeight="1" x14ac:dyDescent="0.15">
      <c r="A29" s="1">
        <v>11</v>
      </c>
      <c r="B29" s="16"/>
      <c r="C29" s="38"/>
      <c r="D29" s="39"/>
      <c r="E29" s="7" t="str">
        <f t="shared" si="0"/>
        <v/>
      </c>
      <c r="F29" s="8" t="str">
        <f t="shared" si="0"/>
        <v/>
      </c>
      <c r="G29" s="18"/>
      <c r="H29" s="18"/>
      <c r="I29" s="18"/>
      <c r="J29" s="29"/>
      <c r="K29" s="9"/>
      <c r="L29" s="9"/>
      <c r="M29" s="1"/>
      <c r="N29" s="37" t="s">
        <v>99</v>
      </c>
      <c r="O29" s="23"/>
      <c r="P29" s="23"/>
      <c r="Q29" s="27"/>
      <c r="R29" s="41">
        <f t="shared" si="8"/>
        <v>0</v>
      </c>
      <c r="S29" s="44"/>
      <c r="V29" t="s">
        <v>20</v>
      </c>
      <c r="X29" t="s">
        <v>146</v>
      </c>
      <c r="Y29" s="25" t="str">
        <f t="shared" si="1"/>
        <v/>
      </c>
      <c r="Z29" s="25">
        <f t="shared" si="24"/>
        <v>0</v>
      </c>
      <c r="AA29" s="25">
        <f t="shared" si="2"/>
        <v>0</v>
      </c>
      <c r="AB29" s="25" t="s">
        <v>72</v>
      </c>
      <c r="AC29" s="25" t="str">
        <f t="shared" si="9"/>
        <v/>
      </c>
      <c r="AD29" s="25" t="str">
        <f t="shared" si="3"/>
        <v/>
      </c>
      <c r="AE29" s="25" t="str">
        <f t="shared" si="10"/>
        <v/>
      </c>
      <c r="AF29" s="25" t="str">
        <f t="shared" si="11"/>
        <v/>
      </c>
      <c r="AG29" s="25" t="str">
        <f t="shared" si="12"/>
        <v/>
      </c>
      <c r="AH29" s="25" t="str">
        <f t="shared" si="13"/>
        <v/>
      </c>
      <c r="AI29" s="25" t="str">
        <f t="shared" si="14"/>
        <v/>
      </c>
      <c r="AJ29" s="25" t="str">
        <f t="shared" si="15"/>
        <v/>
      </c>
      <c r="AK29" s="25" t="str">
        <f t="shared" si="4"/>
        <v/>
      </c>
      <c r="AL29" s="25" t="str">
        <f t="shared" si="5"/>
        <v/>
      </c>
      <c r="AM29" s="25" t="str">
        <f t="shared" si="6"/>
        <v/>
      </c>
      <c r="AN29" s="25" t="str">
        <f t="shared" si="16"/>
        <v/>
      </c>
      <c r="AO29" s="25" t="str">
        <f t="shared" si="7"/>
        <v/>
      </c>
      <c r="AP29" s="25" t="str">
        <f t="shared" si="17"/>
        <v/>
      </c>
      <c r="AQ29" s="25" t="str">
        <f t="shared" si="18"/>
        <v>走幅跳</v>
      </c>
      <c r="AR29" s="25" t="str">
        <f t="shared" si="19"/>
        <v/>
      </c>
      <c r="AS29" s="25" t="str">
        <f t="shared" si="20"/>
        <v>走高跳</v>
      </c>
      <c r="AT29" s="25" t="str">
        <f t="shared" si="21"/>
        <v/>
      </c>
      <c r="AU29" s="25" t="str">
        <f t="shared" si="22"/>
        <v>砲丸投</v>
      </c>
      <c r="AV29" s="25" t="str">
        <f t="shared" si="23"/>
        <v/>
      </c>
    </row>
    <row r="30" spans="1:52" ht="17.850000000000001" customHeight="1" x14ac:dyDescent="0.15">
      <c r="A30" s="1">
        <v>12</v>
      </c>
      <c r="B30" s="16"/>
      <c r="C30" s="38"/>
      <c r="D30" s="39"/>
      <c r="E30" s="7" t="str">
        <f t="shared" si="0"/>
        <v/>
      </c>
      <c r="F30" s="8" t="str">
        <f t="shared" si="0"/>
        <v/>
      </c>
      <c r="G30" s="18"/>
      <c r="H30" s="18"/>
      <c r="I30" s="18"/>
      <c r="J30" s="29"/>
      <c r="K30" s="9"/>
      <c r="L30" s="9"/>
      <c r="M30" s="1"/>
      <c r="N30" s="37" t="s">
        <v>99</v>
      </c>
      <c r="O30" s="23"/>
      <c r="P30" s="23"/>
      <c r="Q30" s="27"/>
      <c r="R30" s="41">
        <f t="shared" si="8"/>
        <v>0</v>
      </c>
      <c r="S30" s="44"/>
      <c r="V30" t="s">
        <v>21</v>
      </c>
      <c r="X30" t="s">
        <v>147</v>
      </c>
      <c r="Y30" s="25" t="str">
        <f t="shared" si="1"/>
        <v/>
      </c>
      <c r="Z30" s="25">
        <f t="shared" si="24"/>
        <v>0</v>
      </c>
      <c r="AA30" s="25">
        <f t="shared" si="2"/>
        <v>0</v>
      </c>
      <c r="AB30" s="25" t="s">
        <v>72</v>
      </c>
      <c r="AC30" s="25" t="str">
        <f t="shared" si="9"/>
        <v/>
      </c>
      <c r="AD30" s="25" t="str">
        <f t="shared" si="3"/>
        <v/>
      </c>
      <c r="AE30" s="25" t="str">
        <f t="shared" si="10"/>
        <v/>
      </c>
      <c r="AF30" s="25" t="str">
        <f t="shared" si="11"/>
        <v/>
      </c>
      <c r="AG30" s="25" t="str">
        <f t="shared" si="12"/>
        <v/>
      </c>
      <c r="AH30" s="25" t="str">
        <f t="shared" si="13"/>
        <v/>
      </c>
      <c r="AI30" s="25" t="str">
        <f t="shared" si="14"/>
        <v/>
      </c>
      <c r="AJ30" s="25" t="str">
        <f t="shared" si="15"/>
        <v/>
      </c>
      <c r="AK30" s="25" t="str">
        <f t="shared" si="4"/>
        <v/>
      </c>
      <c r="AL30" s="25" t="str">
        <f t="shared" si="5"/>
        <v/>
      </c>
      <c r="AM30" s="25" t="str">
        <f t="shared" si="6"/>
        <v/>
      </c>
      <c r="AN30" s="25" t="str">
        <f t="shared" si="16"/>
        <v/>
      </c>
      <c r="AO30" s="25" t="str">
        <f t="shared" si="7"/>
        <v/>
      </c>
      <c r="AP30" s="25" t="str">
        <f t="shared" si="17"/>
        <v/>
      </c>
      <c r="AQ30" s="25" t="str">
        <f t="shared" si="18"/>
        <v>走幅跳</v>
      </c>
      <c r="AR30" s="25" t="str">
        <f t="shared" si="19"/>
        <v/>
      </c>
      <c r="AS30" s="25" t="str">
        <f t="shared" si="20"/>
        <v>走高跳</v>
      </c>
      <c r="AT30" s="25" t="str">
        <f t="shared" si="21"/>
        <v/>
      </c>
      <c r="AU30" s="25" t="str">
        <f t="shared" si="22"/>
        <v>砲丸投</v>
      </c>
      <c r="AV30" s="25" t="str">
        <f t="shared" si="23"/>
        <v/>
      </c>
    </row>
    <row r="31" spans="1:52" ht="17.850000000000001" customHeight="1" x14ac:dyDescent="0.15">
      <c r="A31" s="1">
        <v>13</v>
      </c>
      <c r="B31" s="16"/>
      <c r="C31" s="38"/>
      <c r="D31" s="39"/>
      <c r="E31" s="7" t="str">
        <f t="shared" si="0"/>
        <v/>
      </c>
      <c r="F31" s="8" t="str">
        <f t="shared" si="0"/>
        <v/>
      </c>
      <c r="G31" s="18"/>
      <c r="H31" s="18"/>
      <c r="I31" s="18"/>
      <c r="J31" s="29"/>
      <c r="K31" s="9"/>
      <c r="L31" s="9"/>
      <c r="M31" s="1"/>
      <c r="N31" s="37" t="s">
        <v>99</v>
      </c>
      <c r="O31" s="23"/>
      <c r="P31" s="23"/>
      <c r="Q31" s="27"/>
      <c r="R31" s="41">
        <f t="shared" si="8"/>
        <v>0</v>
      </c>
      <c r="S31" s="44"/>
      <c r="V31" t="s">
        <v>22</v>
      </c>
      <c r="X31" t="s">
        <v>148</v>
      </c>
      <c r="Y31" s="25" t="str">
        <f t="shared" si="1"/>
        <v/>
      </c>
      <c r="Z31" s="25">
        <f t="shared" si="24"/>
        <v>0</v>
      </c>
      <c r="AA31" s="25">
        <f t="shared" si="2"/>
        <v>0</v>
      </c>
      <c r="AB31" s="25" t="s">
        <v>72</v>
      </c>
      <c r="AC31" s="25" t="str">
        <f t="shared" si="9"/>
        <v/>
      </c>
      <c r="AD31" s="25" t="str">
        <f t="shared" si="3"/>
        <v/>
      </c>
      <c r="AE31" s="25" t="str">
        <f t="shared" si="10"/>
        <v/>
      </c>
      <c r="AF31" s="25" t="str">
        <f t="shared" si="11"/>
        <v/>
      </c>
      <c r="AG31" s="25" t="str">
        <f t="shared" si="12"/>
        <v/>
      </c>
      <c r="AH31" s="25" t="str">
        <f t="shared" si="13"/>
        <v/>
      </c>
      <c r="AI31" s="25" t="str">
        <f t="shared" si="14"/>
        <v/>
      </c>
      <c r="AJ31" s="25" t="str">
        <f t="shared" si="15"/>
        <v/>
      </c>
      <c r="AK31" s="25" t="str">
        <f t="shared" si="4"/>
        <v/>
      </c>
      <c r="AL31" s="25" t="str">
        <f t="shared" si="5"/>
        <v/>
      </c>
      <c r="AM31" s="25" t="str">
        <f t="shared" si="6"/>
        <v/>
      </c>
      <c r="AN31" s="25" t="str">
        <f t="shared" si="16"/>
        <v/>
      </c>
      <c r="AO31" s="25" t="str">
        <f t="shared" si="7"/>
        <v/>
      </c>
      <c r="AP31" s="25" t="str">
        <f t="shared" si="17"/>
        <v/>
      </c>
      <c r="AQ31" s="25" t="str">
        <f t="shared" si="18"/>
        <v>走幅跳</v>
      </c>
      <c r="AR31" s="25" t="str">
        <f t="shared" si="19"/>
        <v/>
      </c>
      <c r="AS31" s="25" t="str">
        <f t="shared" si="20"/>
        <v>走高跳</v>
      </c>
      <c r="AT31" s="25" t="str">
        <f t="shared" si="21"/>
        <v/>
      </c>
      <c r="AU31" s="25" t="str">
        <f t="shared" si="22"/>
        <v>砲丸投</v>
      </c>
      <c r="AV31" s="25" t="str">
        <f t="shared" si="23"/>
        <v/>
      </c>
    </row>
    <row r="32" spans="1:52" ht="17.850000000000001" customHeight="1" x14ac:dyDescent="0.15">
      <c r="A32" s="1">
        <v>14</v>
      </c>
      <c r="B32" s="16"/>
      <c r="C32" s="38"/>
      <c r="D32" s="39"/>
      <c r="E32" s="7" t="str">
        <f t="shared" si="0"/>
        <v/>
      </c>
      <c r="F32" s="8" t="str">
        <f t="shared" si="0"/>
        <v/>
      </c>
      <c r="G32" s="18"/>
      <c r="H32" s="18"/>
      <c r="I32" s="18"/>
      <c r="J32" s="29"/>
      <c r="K32" s="9"/>
      <c r="L32" s="9"/>
      <c r="M32" s="1"/>
      <c r="N32" s="37" t="s">
        <v>99</v>
      </c>
      <c r="O32" s="23"/>
      <c r="P32" s="23"/>
      <c r="Q32" s="27"/>
      <c r="R32" s="41">
        <f t="shared" si="8"/>
        <v>0</v>
      </c>
      <c r="S32" s="44"/>
      <c r="V32" t="s">
        <v>24</v>
      </c>
      <c r="X32" t="s">
        <v>149</v>
      </c>
      <c r="Y32" s="25" t="str">
        <f t="shared" si="1"/>
        <v/>
      </c>
      <c r="Z32" s="25">
        <f t="shared" si="24"/>
        <v>0</v>
      </c>
      <c r="AA32" s="25">
        <f t="shared" si="2"/>
        <v>0</v>
      </c>
      <c r="AB32" s="25" t="s">
        <v>72</v>
      </c>
      <c r="AC32" s="25" t="str">
        <f t="shared" si="9"/>
        <v/>
      </c>
      <c r="AD32" s="25" t="str">
        <f t="shared" si="3"/>
        <v/>
      </c>
      <c r="AE32" s="25" t="str">
        <f t="shared" si="10"/>
        <v/>
      </c>
      <c r="AF32" s="25" t="str">
        <f t="shared" si="11"/>
        <v/>
      </c>
      <c r="AG32" s="25" t="str">
        <f t="shared" si="12"/>
        <v/>
      </c>
      <c r="AH32" s="25" t="str">
        <f t="shared" si="13"/>
        <v/>
      </c>
      <c r="AI32" s="25" t="str">
        <f t="shared" si="14"/>
        <v/>
      </c>
      <c r="AJ32" s="25" t="str">
        <f t="shared" si="15"/>
        <v/>
      </c>
      <c r="AK32" s="25" t="str">
        <f t="shared" si="4"/>
        <v/>
      </c>
      <c r="AL32" s="25" t="str">
        <f t="shared" si="5"/>
        <v/>
      </c>
      <c r="AM32" s="25" t="str">
        <f t="shared" si="6"/>
        <v/>
      </c>
      <c r="AN32" s="25" t="str">
        <f t="shared" si="16"/>
        <v/>
      </c>
      <c r="AO32" s="25" t="str">
        <f t="shared" si="7"/>
        <v/>
      </c>
      <c r="AP32" s="25" t="str">
        <f t="shared" si="17"/>
        <v/>
      </c>
      <c r="AQ32" s="25" t="str">
        <f t="shared" si="18"/>
        <v>走幅跳</v>
      </c>
      <c r="AR32" s="25" t="str">
        <f t="shared" si="19"/>
        <v/>
      </c>
      <c r="AS32" s="25" t="str">
        <f t="shared" si="20"/>
        <v>走高跳</v>
      </c>
      <c r="AT32" s="25" t="str">
        <f t="shared" si="21"/>
        <v/>
      </c>
      <c r="AU32" s="25" t="str">
        <f t="shared" si="22"/>
        <v>砲丸投</v>
      </c>
      <c r="AV32" s="25" t="str">
        <f t="shared" si="23"/>
        <v/>
      </c>
    </row>
    <row r="33" spans="1:50" ht="17.850000000000001" customHeight="1" x14ac:dyDescent="0.15">
      <c r="A33" s="1">
        <v>15</v>
      </c>
      <c r="B33" s="16"/>
      <c r="C33" s="38"/>
      <c r="D33" s="39"/>
      <c r="E33" s="7" t="str">
        <f t="shared" si="0"/>
        <v/>
      </c>
      <c r="F33" s="8" t="str">
        <f t="shared" si="0"/>
        <v/>
      </c>
      <c r="G33" s="18"/>
      <c r="H33" s="18"/>
      <c r="I33" s="18"/>
      <c r="J33" s="29"/>
      <c r="K33" s="9"/>
      <c r="L33" s="9"/>
      <c r="M33" s="1"/>
      <c r="N33" s="37" t="s">
        <v>99</v>
      </c>
      <c r="O33" s="23"/>
      <c r="P33" s="23"/>
      <c r="Q33" s="27"/>
      <c r="R33" s="41">
        <f t="shared" si="8"/>
        <v>0</v>
      </c>
      <c r="S33" s="44"/>
      <c r="V33" t="s">
        <v>26</v>
      </c>
      <c r="X33" t="s">
        <v>150</v>
      </c>
      <c r="Y33" s="25" t="str">
        <f t="shared" si="1"/>
        <v/>
      </c>
      <c r="Z33" s="25">
        <f t="shared" si="24"/>
        <v>0</v>
      </c>
      <c r="AA33" s="25">
        <f t="shared" si="2"/>
        <v>0</v>
      </c>
      <c r="AB33" s="25" t="s">
        <v>72</v>
      </c>
      <c r="AC33" s="25" t="str">
        <f t="shared" si="9"/>
        <v/>
      </c>
      <c r="AD33" s="25" t="str">
        <f t="shared" si="3"/>
        <v/>
      </c>
      <c r="AE33" s="25" t="str">
        <f t="shared" si="10"/>
        <v/>
      </c>
      <c r="AF33" s="25" t="str">
        <f t="shared" si="11"/>
        <v/>
      </c>
      <c r="AG33" s="25" t="str">
        <f t="shared" si="12"/>
        <v/>
      </c>
      <c r="AH33" s="25" t="str">
        <f t="shared" si="13"/>
        <v/>
      </c>
      <c r="AI33" s="25" t="str">
        <f t="shared" si="14"/>
        <v/>
      </c>
      <c r="AJ33" s="25" t="str">
        <f t="shared" si="15"/>
        <v/>
      </c>
      <c r="AK33" s="25" t="str">
        <f t="shared" si="4"/>
        <v/>
      </c>
      <c r="AL33" s="25" t="str">
        <f t="shared" si="5"/>
        <v/>
      </c>
      <c r="AM33" s="25" t="str">
        <f t="shared" si="6"/>
        <v/>
      </c>
      <c r="AN33" s="25" t="str">
        <f t="shared" si="16"/>
        <v/>
      </c>
      <c r="AO33" s="25" t="str">
        <f t="shared" si="7"/>
        <v/>
      </c>
      <c r="AP33" s="25" t="str">
        <f t="shared" si="17"/>
        <v/>
      </c>
      <c r="AQ33" s="25" t="str">
        <f t="shared" si="18"/>
        <v>走幅跳</v>
      </c>
      <c r="AR33" s="25" t="str">
        <f t="shared" si="19"/>
        <v/>
      </c>
      <c r="AS33" s="25" t="str">
        <f t="shared" si="20"/>
        <v>走高跳</v>
      </c>
      <c r="AT33" s="25" t="str">
        <f t="shared" si="21"/>
        <v/>
      </c>
      <c r="AU33" s="25" t="str">
        <f t="shared" si="22"/>
        <v>砲丸投</v>
      </c>
      <c r="AV33" s="25" t="str">
        <f t="shared" si="23"/>
        <v/>
      </c>
    </row>
    <row r="34" spans="1:50" ht="17.850000000000001" customHeight="1" x14ac:dyDescent="0.15">
      <c r="A34" s="1">
        <v>16</v>
      </c>
      <c r="B34" s="16"/>
      <c r="C34" s="38"/>
      <c r="D34" s="39"/>
      <c r="E34" s="7" t="str">
        <f t="shared" si="0"/>
        <v/>
      </c>
      <c r="F34" s="8" t="str">
        <f t="shared" si="0"/>
        <v/>
      </c>
      <c r="G34" s="18"/>
      <c r="H34" s="18"/>
      <c r="I34" s="18"/>
      <c r="J34" s="29"/>
      <c r="K34" s="9"/>
      <c r="L34" s="9"/>
      <c r="M34" s="1"/>
      <c r="N34" s="37" t="s">
        <v>99</v>
      </c>
      <c r="O34" s="23"/>
      <c r="P34" s="23"/>
      <c r="Q34" s="27"/>
      <c r="R34" s="41">
        <f t="shared" si="8"/>
        <v>0</v>
      </c>
      <c r="S34" s="44"/>
      <c r="V34" t="s">
        <v>27</v>
      </c>
      <c r="X34" t="s">
        <v>151</v>
      </c>
      <c r="Y34" s="25" t="str">
        <f t="shared" si="1"/>
        <v/>
      </c>
      <c r="Z34" s="25">
        <f t="shared" si="24"/>
        <v>0</v>
      </c>
      <c r="AA34" s="25">
        <f t="shared" si="2"/>
        <v>0</v>
      </c>
      <c r="AB34" s="25" t="s">
        <v>72</v>
      </c>
      <c r="AC34" s="25" t="str">
        <f t="shared" si="9"/>
        <v/>
      </c>
      <c r="AD34" s="25" t="str">
        <f t="shared" si="3"/>
        <v/>
      </c>
      <c r="AE34" s="25" t="str">
        <f t="shared" si="10"/>
        <v/>
      </c>
      <c r="AF34" s="25" t="str">
        <f t="shared" si="11"/>
        <v/>
      </c>
      <c r="AG34" s="25" t="str">
        <f t="shared" si="12"/>
        <v/>
      </c>
      <c r="AH34" s="25" t="str">
        <f t="shared" si="13"/>
        <v/>
      </c>
      <c r="AI34" s="25" t="str">
        <f t="shared" si="14"/>
        <v/>
      </c>
      <c r="AJ34" s="25" t="str">
        <f t="shared" si="15"/>
        <v/>
      </c>
      <c r="AK34" s="25" t="str">
        <f t="shared" si="4"/>
        <v/>
      </c>
      <c r="AL34" s="25" t="str">
        <f t="shared" si="5"/>
        <v/>
      </c>
      <c r="AM34" s="25" t="str">
        <f t="shared" si="6"/>
        <v/>
      </c>
      <c r="AN34" s="25" t="str">
        <f t="shared" si="16"/>
        <v/>
      </c>
      <c r="AO34" s="25" t="str">
        <f t="shared" si="7"/>
        <v/>
      </c>
      <c r="AP34" s="25" t="str">
        <f t="shared" si="17"/>
        <v/>
      </c>
      <c r="AQ34" s="25" t="str">
        <f t="shared" si="18"/>
        <v>走幅跳</v>
      </c>
      <c r="AR34" s="25" t="str">
        <f t="shared" si="19"/>
        <v/>
      </c>
      <c r="AS34" s="25" t="str">
        <f t="shared" si="20"/>
        <v>走高跳</v>
      </c>
      <c r="AT34" s="25" t="str">
        <f t="shared" si="21"/>
        <v/>
      </c>
      <c r="AU34" s="25" t="str">
        <f t="shared" si="22"/>
        <v>砲丸投</v>
      </c>
      <c r="AV34" s="25" t="str">
        <f t="shared" si="23"/>
        <v/>
      </c>
    </row>
    <row r="35" spans="1:50" ht="17.850000000000001" customHeight="1" x14ac:dyDescent="0.15">
      <c r="A35" s="1">
        <v>17</v>
      </c>
      <c r="B35" s="16"/>
      <c r="C35" s="38"/>
      <c r="D35" s="39"/>
      <c r="E35" s="7" t="str">
        <f t="shared" ref="E35:F58" si="25">ASC(PHONETIC(C35))</f>
        <v/>
      </c>
      <c r="F35" s="8" t="str">
        <f t="shared" si="25"/>
        <v/>
      </c>
      <c r="G35" s="18"/>
      <c r="H35" s="18"/>
      <c r="I35" s="18"/>
      <c r="J35" s="29"/>
      <c r="K35" s="9"/>
      <c r="L35" s="9"/>
      <c r="M35" s="1"/>
      <c r="N35" s="37" t="s">
        <v>99</v>
      </c>
      <c r="O35" s="23"/>
      <c r="P35" s="23"/>
      <c r="Q35" s="27"/>
      <c r="R35" s="41">
        <f t="shared" si="8"/>
        <v>0</v>
      </c>
      <c r="S35" s="44"/>
      <c r="V35" t="s">
        <v>28</v>
      </c>
      <c r="X35" t="s">
        <v>127</v>
      </c>
      <c r="Y35" s="25" t="str">
        <f t="shared" si="1"/>
        <v/>
      </c>
      <c r="Z35" s="25">
        <f t="shared" si="24"/>
        <v>0</v>
      </c>
      <c r="AA35" s="25">
        <f t="shared" si="2"/>
        <v>0</v>
      </c>
      <c r="AB35" s="25" t="s">
        <v>72</v>
      </c>
      <c r="AC35" s="25" t="str">
        <f t="shared" si="9"/>
        <v/>
      </c>
      <c r="AD35" s="25" t="str">
        <f t="shared" si="3"/>
        <v/>
      </c>
      <c r="AE35" s="25" t="str">
        <f t="shared" si="10"/>
        <v/>
      </c>
      <c r="AF35" s="25" t="str">
        <f t="shared" si="11"/>
        <v/>
      </c>
      <c r="AG35" s="25" t="str">
        <f t="shared" si="12"/>
        <v/>
      </c>
      <c r="AH35" s="25" t="str">
        <f t="shared" si="13"/>
        <v/>
      </c>
      <c r="AI35" s="25" t="str">
        <f t="shared" si="14"/>
        <v/>
      </c>
      <c r="AJ35" s="25" t="str">
        <f t="shared" si="15"/>
        <v/>
      </c>
      <c r="AK35" s="25" t="str">
        <f t="shared" si="4"/>
        <v/>
      </c>
      <c r="AL35" s="25" t="str">
        <f t="shared" si="5"/>
        <v/>
      </c>
      <c r="AM35" s="25" t="str">
        <f t="shared" si="6"/>
        <v/>
      </c>
      <c r="AN35" s="25" t="str">
        <f t="shared" si="16"/>
        <v/>
      </c>
      <c r="AO35" s="25" t="str">
        <f t="shared" si="7"/>
        <v/>
      </c>
      <c r="AP35" s="25" t="str">
        <f t="shared" si="17"/>
        <v/>
      </c>
      <c r="AQ35" s="25" t="str">
        <f t="shared" si="18"/>
        <v>走幅跳</v>
      </c>
      <c r="AR35" s="25" t="str">
        <f t="shared" si="19"/>
        <v/>
      </c>
      <c r="AS35" s="25" t="str">
        <f t="shared" si="20"/>
        <v>走高跳</v>
      </c>
      <c r="AT35" s="25" t="str">
        <f t="shared" si="21"/>
        <v/>
      </c>
      <c r="AU35" s="25" t="str">
        <f t="shared" si="22"/>
        <v>砲丸投</v>
      </c>
      <c r="AV35" s="25" t="str">
        <f t="shared" si="23"/>
        <v/>
      </c>
    </row>
    <row r="36" spans="1:50" ht="17.850000000000001" customHeight="1" x14ac:dyDescent="0.15">
      <c r="A36" s="1">
        <v>18</v>
      </c>
      <c r="B36" s="16"/>
      <c r="C36" s="38"/>
      <c r="D36" s="39"/>
      <c r="E36" s="7" t="str">
        <f t="shared" si="25"/>
        <v/>
      </c>
      <c r="F36" s="8" t="str">
        <f t="shared" si="25"/>
        <v/>
      </c>
      <c r="G36" s="18"/>
      <c r="H36" s="18"/>
      <c r="I36" s="18"/>
      <c r="J36" s="29"/>
      <c r="K36" s="9"/>
      <c r="L36" s="9"/>
      <c r="M36" s="1"/>
      <c r="N36" s="37" t="s">
        <v>99</v>
      </c>
      <c r="O36" s="23"/>
      <c r="P36" s="23"/>
      <c r="Q36" s="27"/>
      <c r="R36" s="41">
        <f t="shared" si="8"/>
        <v>0</v>
      </c>
      <c r="S36" s="44"/>
      <c r="V36" t="s">
        <v>23</v>
      </c>
      <c r="X36" t="s">
        <v>128</v>
      </c>
      <c r="Y36" s="25" t="str">
        <f t="shared" si="1"/>
        <v/>
      </c>
      <c r="Z36" s="25">
        <f t="shared" si="24"/>
        <v>0</v>
      </c>
      <c r="AA36" s="25">
        <f t="shared" si="2"/>
        <v>0</v>
      </c>
      <c r="AB36" s="25" t="s">
        <v>72</v>
      </c>
      <c r="AC36" s="25" t="str">
        <f t="shared" si="9"/>
        <v/>
      </c>
      <c r="AD36" s="25" t="str">
        <f t="shared" si="3"/>
        <v/>
      </c>
      <c r="AE36" s="25" t="str">
        <f t="shared" si="10"/>
        <v/>
      </c>
      <c r="AF36" s="25" t="str">
        <f t="shared" si="11"/>
        <v/>
      </c>
      <c r="AG36" s="25" t="str">
        <f t="shared" si="12"/>
        <v/>
      </c>
      <c r="AH36" s="25" t="str">
        <f t="shared" si="13"/>
        <v/>
      </c>
      <c r="AI36" s="25" t="str">
        <f t="shared" si="14"/>
        <v/>
      </c>
      <c r="AJ36" s="25" t="str">
        <f t="shared" si="15"/>
        <v/>
      </c>
      <c r="AK36" s="25" t="str">
        <f t="shared" si="4"/>
        <v/>
      </c>
      <c r="AL36" s="25" t="str">
        <f t="shared" si="5"/>
        <v/>
      </c>
      <c r="AM36" s="25" t="str">
        <f t="shared" si="6"/>
        <v/>
      </c>
      <c r="AN36" s="25" t="str">
        <f t="shared" si="16"/>
        <v/>
      </c>
      <c r="AO36" s="25" t="str">
        <f t="shared" si="7"/>
        <v/>
      </c>
      <c r="AP36" s="25" t="str">
        <f t="shared" si="17"/>
        <v/>
      </c>
      <c r="AQ36" s="25" t="str">
        <f t="shared" si="18"/>
        <v>走幅跳</v>
      </c>
      <c r="AR36" s="25" t="str">
        <f t="shared" si="19"/>
        <v/>
      </c>
      <c r="AS36" s="25" t="str">
        <f t="shared" si="20"/>
        <v>走高跳</v>
      </c>
      <c r="AT36" s="25" t="str">
        <f t="shared" si="21"/>
        <v/>
      </c>
      <c r="AU36" s="25" t="str">
        <f t="shared" si="22"/>
        <v>砲丸投</v>
      </c>
      <c r="AV36" s="25" t="str">
        <f t="shared" si="23"/>
        <v/>
      </c>
    </row>
    <row r="37" spans="1:50" ht="17.850000000000001" customHeight="1" x14ac:dyDescent="0.15">
      <c r="A37" s="1">
        <v>19</v>
      </c>
      <c r="B37" s="16"/>
      <c r="C37" s="38"/>
      <c r="D37" s="39"/>
      <c r="E37" s="7" t="str">
        <f t="shared" si="25"/>
        <v/>
      </c>
      <c r="F37" s="8" t="str">
        <f t="shared" si="25"/>
        <v/>
      </c>
      <c r="G37" s="18"/>
      <c r="H37" s="18"/>
      <c r="I37" s="18"/>
      <c r="J37" s="29"/>
      <c r="K37" s="9"/>
      <c r="L37" s="9"/>
      <c r="M37" s="1"/>
      <c r="N37" s="37" t="s">
        <v>99</v>
      </c>
      <c r="O37" s="23"/>
      <c r="P37" s="23"/>
      <c r="Q37" s="27"/>
      <c r="R37" s="41">
        <f t="shared" si="8"/>
        <v>0</v>
      </c>
      <c r="S37" s="44"/>
      <c r="V37" t="s">
        <v>25</v>
      </c>
      <c r="X37" t="s">
        <v>129</v>
      </c>
      <c r="Y37" s="25" t="str">
        <f t="shared" si="1"/>
        <v/>
      </c>
      <c r="Z37" s="25">
        <f t="shared" si="24"/>
        <v>0</v>
      </c>
      <c r="AA37" s="25">
        <f t="shared" si="2"/>
        <v>0</v>
      </c>
      <c r="AB37" s="25" t="s">
        <v>72</v>
      </c>
      <c r="AC37" s="25" t="str">
        <f t="shared" si="9"/>
        <v/>
      </c>
      <c r="AD37" s="25" t="str">
        <f t="shared" si="3"/>
        <v/>
      </c>
      <c r="AE37" s="25" t="str">
        <f t="shared" si="10"/>
        <v/>
      </c>
      <c r="AF37" s="25" t="str">
        <f t="shared" si="11"/>
        <v/>
      </c>
      <c r="AG37" s="25" t="str">
        <f t="shared" si="12"/>
        <v/>
      </c>
      <c r="AH37" s="25" t="str">
        <f t="shared" si="13"/>
        <v/>
      </c>
      <c r="AI37" s="25" t="str">
        <f t="shared" si="14"/>
        <v/>
      </c>
      <c r="AJ37" s="25" t="str">
        <f t="shared" si="15"/>
        <v/>
      </c>
      <c r="AK37" s="25" t="str">
        <f t="shared" si="4"/>
        <v/>
      </c>
      <c r="AL37" s="25" t="str">
        <f t="shared" si="5"/>
        <v/>
      </c>
      <c r="AM37" s="25" t="str">
        <f t="shared" si="6"/>
        <v/>
      </c>
      <c r="AN37" s="25" t="str">
        <f t="shared" si="16"/>
        <v/>
      </c>
      <c r="AO37" s="25" t="str">
        <f t="shared" si="7"/>
        <v/>
      </c>
      <c r="AP37" s="25" t="str">
        <f t="shared" si="17"/>
        <v/>
      </c>
      <c r="AQ37" s="25" t="str">
        <f t="shared" si="18"/>
        <v>走幅跳</v>
      </c>
      <c r="AR37" s="25" t="str">
        <f t="shared" si="19"/>
        <v/>
      </c>
      <c r="AS37" s="25" t="str">
        <f t="shared" si="20"/>
        <v>走高跳</v>
      </c>
      <c r="AT37" s="25" t="str">
        <f t="shared" si="21"/>
        <v/>
      </c>
      <c r="AU37" s="25" t="str">
        <f t="shared" si="22"/>
        <v>砲丸投</v>
      </c>
      <c r="AV37" s="25" t="str">
        <f t="shared" si="23"/>
        <v/>
      </c>
    </row>
    <row r="38" spans="1:50" ht="17.850000000000001" customHeight="1" x14ac:dyDescent="0.15">
      <c r="A38" s="1">
        <v>20</v>
      </c>
      <c r="B38" s="16"/>
      <c r="C38" s="38"/>
      <c r="D38" s="39"/>
      <c r="E38" s="7" t="str">
        <f t="shared" si="25"/>
        <v/>
      </c>
      <c r="F38" s="8" t="str">
        <f t="shared" si="25"/>
        <v/>
      </c>
      <c r="G38" s="18"/>
      <c r="H38" s="18"/>
      <c r="I38" s="18"/>
      <c r="J38" s="29"/>
      <c r="K38" s="9"/>
      <c r="L38" s="9"/>
      <c r="M38" s="1"/>
      <c r="N38" s="37" t="s">
        <v>99</v>
      </c>
      <c r="O38" s="23"/>
      <c r="P38" s="23"/>
      <c r="Q38" s="27"/>
      <c r="R38" s="41">
        <f t="shared" si="8"/>
        <v>0</v>
      </c>
      <c r="S38" s="44"/>
      <c r="V38" t="s">
        <v>32</v>
      </c>
      <c r="X38" t="s">
        <v>133</v>
      </c>
      <c r="Y38" s="25" t="str">
        <f t="shared" si="1"/>
        <v/>
      </c>
      <c r="Z38" s="25">
        <f t="shared" si="24"/>
        <v>0</v>
      </c>
      <c r="AA38" s="25">
        <f t="shared" si="2"/>
        <v>0</v>
      </c>
      <c r="AB38" s="25" t="s">
        <v>72</v>
      </c>
      <c r="AC38" s="25" t="str">
        <f t="shared" si="9"/>
        <v/>
      </c>
      <c r="AD38" s="25" t="str">
        <f t="shared" si="3"/>
        <v/>
      </c>
      <c r="AE38" s="25" t="str">
        <f t="shared" si="10"/>
        <v/>
      </c>
      <c r="AF38" s="25" t="str">
        <f t="shared" si="11"/>
        <v/>
      </c>
      <c r="AG38" s="25" t="str">
        <f t="shared" si="12"/>
        <v/>
      </c>
      <c r="AH38" s="25" t="str">
        <f t="shared" si="13"/>
        <v/>
      </c>
      <c r="AI38" s="25" t="str">
        <f t="shared" si="14"/>
        <v/>
      </c>
      <c r="AJ38" s="25" t="str">
        <f t="shared" si="15"/>
        <v/>
      </c>
      <c r="AK38" s="25" t="str">
        <f t="shared" si="4"/>
        <v/>
      </c>
      <c r="AL38" s="25" t="str">
        <f t="shared" si="5"/>
        <v/>
      </c>
      <c r="AM38" s="25" t="str">
        <f t="shared" si="6"/>
        <v/>
      </c>
      <c r="AN38" s="25" t="str">
        <f t="shared" si="16"/>
        <v/>
      </c>
      <c r="AO38" s="25" t="str">
        <f t="shared" si="7"/>
        <v/>
      </c>
      <c r="AP38" s="25" t="str">
        <f t="shared" si="17"/>
        <v/>
      </c>
      <c r="AQ38" s="25" t="str">
        <f t="shared" si="18"/>
        <v>走幅跳</v>
      </c>
      <c r="AR38" s="25" t="str">
        <f t="shared" si="19"/>
        <v/>
      </c>
      <c r="AS38" s="25" t="str">
        <f t="shared" si="20"/>
        <v>走高跳</v>
      </c>
      <c r="AT38" s="25" t="str">
        <f t="shared" si="21"/>
        <v/>
      </c>
      <c r="AU38" s="25" t="str">
        <f t="shared" si="22"/>
        <v>砲丸投</v>
      </c>
      <c r="AV38" s="25" t="str">
        <f t="shared" si="23"/>
        <v/>
      </c>
    </row>
    <row r="39" spans="1:50" ht="17.850000000000001" customHeight="1" x14ac:dyDescent="0.15">
      <c r="A39" s="1">
        <v>21</v>
      </c>
      <c r="B39" s="16"/>
      <c r="C39" s="38"/>
      <c r="D39" s="39"/>
      <c r="E39" s="7" t="str">
        <f t="shared" si="25"/>
        <v/>
      </c>
      <c r="F39" s="8" t="str">
        <f t="shared" si="25"/>
        <v/>
      </c>
      <c r="G39" s="18"/>
      <c r="H39" s="18"/>
      <c r="I39" s="18"/>
      <c r="J39" s="29"/>
      <c r="K39" s="9"/>
      <c r="L39" s="9"/>
      <c r="M39" s="1"/>
      <c r="N39" s="37" t="s">
        <v>99</v>
      </c>
      <c r="O39" s="23"/>
      <c r="P39" s="23"/>
      <c r="Q39" s="27"/>
      <c r="R39" s="41">
        <f t="shared" si="8"/>
        <v>0</v>
      </c>
      <c r="S39" s="15"/>
      <c r="V39" t="s">
        <v>29</v>
      </c>
      <c r="X39" t="s">
        <v>134</v>
      </c>
      <c r="Y39" s="25" t="str">
        <f t="shared" si="1"/>
        <v/>
      </c>
      <c r="Z39" s="25">
        <f t="shared" si="24"/>
        <v>0</v>
      </c>
      <c r="AA39" s="25">
        <f t="shared" si="2"/>
        <v>0</v>
      </c>
      <c r="AB39" s="25" t="s">
        <v>72</v>
      </c>
      <c r="AC39" s="25" t="str">
        <f t="shared" si="9"/>
        <v/>
      </c>
      <c r="AD39" s="25" t="str">
        <f t="shared" si="3"/>
        <v/>
      </c>
      <c r="AE39" s="25" t="str">
        <f t="shared" si="10"/>
        <v/>
      </c>
      <c r="AF39" s="25" t="str">
        <f t="shared" si="11"/>
        <v/>
      </c>
      <c r="AG39" s="25" t="str">
        <f t="shared" si="12"/>
        <v/>
      </c>
      <c r="AH39" s="25" t="str">
        <f t="shared" si="13"/>
        <v/>
      </c>
      <c r="AI39" s="25" t="str">
        <f t="shared" si="14"/>
        <v/>
      </c>
      <c r="AJ39" s="25" t="str">
        <f t="shared" si="15"/>
        <v/>
      </c>
      <c r="AK39" s="25" t="str">
        <f t="shared" si="4"/>
        <v/>
      </c>
      <c r="AL39" s="25" t="str">
        <f t="shared" si="5"/>
        <v/>
      </c>
      <c r="AM39" s="25" t="str">
        <f t="shared" si="6"/>
        <v/>
      </c>
      <c r="AN39" s="25" t="str">
        <f t="shared" si="16"/>
        <v/>
      </c>
      <c r="AO39" s="25" t="str">
        <f t="shared" si="7"/>
        <v/>
      </c>
      <c r="AP39" s="25" t="str">
        <f t="shared" si="17"/>
        <v/>
      </c>
      <c r="AQ39" s="25" t="str">
        <f t="shared" si="18"/>
        <v>走幅跳</v>
      </c>
      <c r="AR39" s="25" t="str">
        <f t="shared" si="19"/>
        <v/>
      </c>
      <c r="AS39" s="25" t="str">
        <f t="shared" si="20"/>
        <v>走高跳</v>
      </c>
      <c r="AT39" s="25" t="str">
        <f t="shared" si="21"/>
        <v/>
      </c>
      <c r="AU39" s="25" t="str">
        <f t="shared" si="22"/>
        <v>砲丸投</v>
      </c>
      <c r="AV39" s="25" t="str">
        <f t="shared" si="23"/>
        <v/>
      </c>
    </row>
    <row r="40" spans="1:50" ht="17.850000000000001" customHeight="1" x14ac:dyDescent="0.15">
      <c r="A40" s="1">
        <v>22</v>
      </c>
      <c r="B40" s="16"/>
      <c r="C40" s="38"/>
      <c r="D40" s="39"/>
      <c r="E40" s="7" t="str">
        <f t="shared" si="25"/>
        <v/>
      </c>
      <c r="F40" s="8" t="str">
        <f t="shared" si="25"/>
        <v/>
      </c>
      <c r="G40" s="18"/>
      <c r="H40" s="18"/>
      <c r="I40" s="18"/>
      <c r="J40" s="29"/>
      <c r="K40" s="9"/>
      <c r="L40" s="9"/>
      <c r="M40" s="1"/>
      <c r="N40" s="37" t="s">
        <v>99</v>
      </c>
      <c r="O40" s="23"/>
      <c r="P40" s="23"/>
      <c r="Q40" s="27"/>
      <c r="R40" s="41">
        <f t="shared" si="8"/>
        <v>0</v>
      </c>
      <c r="S40" s="15"/>
      <c r="V40" t="s">
        <v>30</v>
      </c>
      <c r="X40" t="s">
        <v>130</v>
      </c>
      <c r="Y40" s="25" t="str">
        <f t="shared" si="1"/>
        <v/>
      </c>
      <c r="Z40" s="25">
        <f t="shared" si="24"/>
        <v>0</v>
      </c>
      <c r="AA40" s="25">
        <f t="shared" si="2"/>
        <v>0</v>
      </c>
      <c r="AB40" s="25" t="s">
        <v>72</v>
      </c>
      <c r="AC40" s="25" t="str">
        <f t="shared" si="9"/>
        <v/>
      </c>
      <c r="AD40" s="25" t="str">
        <f t="shared" si="3"/>
        <v/>
      </c>
      <c r="AE40" s="25" t="str">
        <f t="shared" si="10"/>
        <v/>
      </c>
      <c r="AF40" s="25" t="str">
        <f t="shared" si="11"/>
        <v/>
      </c>
      <c r="AG40" s="25" t="str">
        <f t="shared" si="12"/>
        <v/>
      </c>
      <c r="AH40" s="25" t="str">
        <f t="shared" si="13"/>
        <v/>
      </c>
      <c r="AI40" s="25" t="str">
        <f t="shared" si="14"/>
        <v/>
      </c>
      <c r="AJ40" s="25" t="str">
        <f t="shared" si="15"/>
        <v/>
      </c>
      <c r="AK40" s="25" t="str">
        <f t="shared" si="4"/>
        <v/>
      </c>
      <c r="AL40" s="25" t="str">
        <f t="shared" si="5"/>
        <v/>
      </c>
      <c r="AM40" s="25" t="str">
        <f t="shared" si="6"/>
        <v/>
      </c>
      <c r="AN40" s="25" t="str">
        <f t="shared" si="16"/>
        <v/>
      </c>
      <c r="AO40" s="25" t="str">
        <f t="shared" si="7"/>
        <v/>
      </c>
      <c r="AP40" s="25" t="str">
        <f t="shared" si="17"/>
        <v/>
      </c>
      <c r="AQ40" s="25" t="str">
        <f t="shared" si="18"/>
        <v>走幅跳</v>
      </c>
      <c r="AR40" s="25" t="str">
        <f t="shared" si="19"/>
        <v/>
      </c>
      <c r="AS40" s="25" t="str">
        <f t="shared" si="20"/>
        <v>走高跳</v>
      </c>
      <c r="AT40" s="25" t="str">
        <f t="shared" si="21"/>
        <v/>
      </c>
      <c r="AU40" s="25" t="str">
        <f t="shared" si="22"/>
        <v>砲丸投</v>
      </c>
      <c r="AV40" s="25" t="str">
        <f t="shared" si="23"/>
        <v/>
      </c>
    </row>
    <row r="41" spans="1:50" s="14" customFormat="1" ht="17.850000000000001" customHeight="1" x14ac:dyDescent="0.15">
      <c r="A41" s="1">
        <v>23</v>
      </c>
      <c r="B41" s="16"/>
      <c r="C41" s="38"/>
      <c r="D41" s="39"/>
      <c r="E41" s="7" t="str">
        <f t="shared" si="25"/>
        <v/>
      </c>
      <c r="F41" s="8" t="str">
        <f t="shared" si="25"/>
        <v/>
      </c>
      <c r="G41" s="18"/>
      <c r="H41" s="18"/>
      <c r="I41" s="18"/>
      <c r="J41" s="29"/>
      <c r="K41" s="9"/>
      <c r="L41" s="9"/>
      <c r="M41" s="1"/>
      <c r="N41" s="37" t="s">
        <v>99</v>
      </c>
      <c r="O41" s="23"/>
      <c r="P41" s="23"/>
      <c r="Q41" s="27"/>
      <c r="R41" s="41">
        <f t="shared" si="8"/>
        <v>0</v>
      </c>
      <c r="S41" s="15"/>
      <c r="T41"/>
      <c r="U41"/>
      <c r="V41" t="s">
        <v>31</v>
      </c>
      <c r="W41"/>
      <c r="X41" t="s">
        <v>131</v>
      </c>
      <c r="Y41" s="25" t="str">
        <f t="shared" si="1"/>
        <v/>
      </c>
      <c r="Z41" s="25">
        <f t="shared" si="24"/>
        <v>0</v>
      </c>
      <c r="AA41" s="25">
        <f t="shared" si="2"/>
        <v>0</v>
      </c>
      <c r="AB41" s="25" t="s">
        <v>72</v>
      </c>
      <c r="AC41" s="25" t="str">
        <f t="shared" si="9"/>
        <v/>
      </c>
      <c r="AD41" s="25" t="str">
        <f t="shared" si="3"/>
        <v/>
      </c>
      <c r="AE41" s="25" t="str">
        <f t="shared" si="10"/>
        <v/>
      </c>
      <c r="AF41" s="25" t="str">
        <f t="shared" si="11"/>
        <v/>
      </c>
      <c r="AG41" s="25" t="str">
        <f t="shared" si="12"/>
        <v/>
      </c>
      <c r="AH41" s="25" t="str">
        <f t="shared" si="13"/>
        <v/>
      </c>
      <c r="AI41" s="25" t="str">
        <f t="shared" si="14"/>
        <v/>
      </c>
      <c r="AJ41" s="25" t="str">
        <f t="shared" si="15"/>
        <v/>
      </c>
      <c r="AK41" s="25" t="str">
        <f t="shared" si="4"/>
        <v/>
      </c>
      <c r="AL41" s="25" t="str">
        <f t="shared" si="5"/>
        <v/>
      </c>
      <c r="AM41" s="25" t="str">
        <f t="shared" si="6"/>
        <v/>
      </c>
      <c r="AN41" s="25" t="str">
        <f t="shared" si="16"/>
        <v/>
      </c>
      <c r="AO41" s="25" t="str">
        <f t="shared" si="7"/>
        <v/>
      </c>
      <c r="AP41" s="25" t="str">
        <f t="shared" si="17"/>
        <v/>
      </c>
      <c r="AQ41" s="25" t="str">
        <f t="shared" si="18"/>
        <v>走幅跳</v>
      </c>
      <c r="AR41" s="25" t="str">
        <f t="shared" si="19"/>
        <v/>
      </c>
      <c r="AS41" s="25" t="str">
        <f t="shared" si="20"/>
        <v>走高跳</v>
      </c>
      <c r="AT41" s="25" t="str">
        <f t="shared" si="21"/>
        <v/>
      </c>
      <c r="AU41" s="25" t="str">
        <f t="shared" si="22"/>
        <v>砲丸投</v>
      </c>
      <c r="AV41" s="25" t="str">
        <f t="shared" si="23"/>
        <v/>
      </c>
      <c r="AW41" s="10"/>
      <c r="AX41"/>
    </row>
    <row r="42" spans="1:50" ht="17.850000000000001" customHeight="1" x14ac:dyDescent="0.15">
      <c r="A42" s="1">
        <v>24</v>
      </c>
      <c r="B42" s="16"/>
      <c r="C42" s="38"/>
      <c r="D42" s="39"/>
      <c r="E42" s="7" t="str">
        <f t="shared" si="25"/>
        <v/>
      </c>
      <c r="F42" s="8" t="str">
        <f t="shared" si="25"/>
        <v/>
      </c>
      <c r="G42" s="18"/>
      <c r="H42" s="18"/>
      <c r="I42" s="18"/>
      <c r="J42" s="29"/>
      <c r="K42" s="9"/>
      <c r="L42" s="9"/>
      <c r="M42" s="1"/>
      <c r="N42" s="37" t="s">
        <v>99</v>
      </c>
      <c r="O42" s="23"/>
      <c r="P42" s="23"/>
      <c r="Q42" s="27"/>
      <c r="R42" s="41">
        <f t="shared" si="8"/>
        <v>0</v>
      </c>
      <c r="V42" t="s">
        <v>33</v>
      </c>
      <c r="X42" t="s">
        <v>132</v>
      </c>
      <c r="Y42" s="25" t="str">
        <f t="shared" si="1"/>
        <v/>
      </c>
      <c r="Z42" s="25">
        <f t="shared" si="24"/>
        <v>0</v>
      </c>
      <c r="AA42" s="25">
        <f t="shared" si="2"/>
        <v>0</v>
      </c>
      <c r="AB42" s="25" t="s">
        <v>72</v>
      </c>
      <c r="AC42" s="25" t="str">
        <f t="shared" si="9"/>
        <v/>
      </c>
      <c r="AD42" s="25" t="str">
        <f t="shared" si="3"/>
        <v/>
      </c>
      <c r="AE42" s="25" t="str">
        <f t="shared" si="10"/>
        <v/>
      </c>
      <c r="AF42" s="25" t="str">
        <f t="shared" si="11"/>
        <v/>
      </c>
      <c r="AG42" s="25" t="str">
        <f t="shared" si="12"/>
        <v/>
      </c>
      <c r="AH42" s="25" t="str">
        <f t="shared" si="13"/>
        <v/>
      </c>
      <c r="AI42" s="25" t="str">
        <f t="shared" si="14"/>
        <v/>
      </c>
      <c r="AJ42" s="25" t="str">
        <f t="shared" si="15"/>
        <v/>
      </c>
      <c r="AK42" s="25" t="str">
        <f t="shared" si="4"/>
        <v/>
      </c>
      <c r="AL42" s="25" t="str">
        <f t="shared" si="5"/>
        <v/>
      </c>
      <c r="AM42" s="25" t="str">
        <f t="shared" si="6"/>
        <v/>
      </c>
      <c r="AN42" s="25" t="str">
        <f t="shared" si="16"/>
        <v/>
      </c>
      <c r="AO42" s="25" t="str">
        <f t="shared" si="7"/>
        <v/>
      </c>
      <c r="AP42" s="25" t="str">
        <f t="shared" si="17"/>
        <v/>
      </c>
      <c r="AQ42" s="25" t="str">
        <f t="shared" si="18"/>
        <v>走幅跳</v>
      </c>
      <c r="AR42" s="25" t="str">
        <f t="shared" si="19"/>
        <v/>
      </c>
      <c r="AS42" s="25" t="str">
        <f t="shared" si="20"/>
        <v>走高跳</v>
      </c>
      <c r="AT42" s="25" t="str">
        <f t="shared" si="21"/>
        <v/>
      </c>
      <c r="AU42" s="25" t="str">
        <f t="shared" si="22"/>
        <v>砲丸投</v>
      </c>
      <c r="AV42" s="25" t="str">
        <f t="shared" si="23"/>
        <v/>
      </c>
    </row>
    <row r="43" spans="1:50" ht="17.850000000000001" customHeight="1" x14ac:dyDescent="0.15">
      <c r="A43" s="1">
        <v>25</v>
      </c>
      <c r="B43" s="16"/>
      <c r="C43" s="38"/>
      <c r="D43" s="39"/>
      <c r="E43" s="7" t="str">
        <f t="shared" si="25"/>
        <v/>
      </c>
      <c r="F43" s="8" t="str">
        <f t="shared" si="25"/>
        <v/>
      </c>
      <c r="G43" s="18"/>
      <c r="H43" s="18"/>
      <c r="I43" s="18"/>
      <c r="J43" s="29"/>
      <c r="K43" s="9"/>
      <c r="L43" s="9"/>
      <c r="M43" s="1"/>
      <c r="N43" s="37" t="s">
        <v>99</v>
      </c>
      <c r="O43" s="23"/>
      <c r="P43" s="23"/>
      <c r="Q43" s="27"/>
      <c r="R43" s="41">
        <f t="shared" si="8"/>
        <v>0</v>
      </c>
      <c r="V43" t="s">
        <v>34</v>
      </c>
      <c r="X43" t="s">
        <v>135</v>
      </c>
      <c r="Y43" s="25" t="str">
        <f t="shared" si="1"/>
        <v/>
      </c>
      <c r="Z43" s="25">
        <f t="shared" si="24"/>
        <v>0</v>
      </c>
      <c r="AA43" s="25">
        <f t="shared" si="2"/>
        <v>0</v>
      </c>
      <c r="AB43" s="25" t="s">
        <v>72</v>
      </c>
      <c r="AC43" s="25" t="str">
        <f t="shared" si="9"/>
        <v/>
      </c>
      <c r="AD43" s="25" t="str">
        <f t="shared" si="3"/>
        <v/>
      </c>
      <c r="AE43" s="25" t="str">
        <f t="shared" si="10"/>
        <v/>
      </c>
      <c r="AF43" s="25" t="str">
        <f t="shared" si="11"/>
        <v/>
      </c>
      <c r="AG43" s="25" t="str">
        <f t="shared" si="12"/>
        <v/>
      </c>
      <c r="AH43" s="25" t="str">
        <f t="shared" si="13"/>
        <v/>
      </c>
      <c r="AI43" s="25" t="str">
        <f t="shared" si="14"/>
        <v/>
      </c>
      <c r="AJ43" s="25" t="str">
        <f t="shared" si="15"/>
        <v/>
      </c>
      <c r="AK43" s="25" t="str">
        <f t="shared" si="4"/>
        <v/>
      </c>
      <c r="AL43" s="25" t="str">
        <f t="shared" si="5"/>
        <v/>
      </c>
      <c r="AM43" s="25" t="str">
        <f t="shared" si="6"/>
        <v/>
      </c>
      <c r="AN43" s="25" t="str">
        <f t="shared" si="16"/>
        <v/>
      </c>
      <c r="AO43" s="25" t="str">
        <f t="shared" si="7"/>
        <v/>
      </c>
      <c r="AP43" s="25" t="str">
        <f t="shared" si="17"/>
        <v/>
      </c>
      <c r="AQ43" s="25" t="str">
        <f t="shared" si="18"/>
        <v>走幅跳</v>
      </c>
      <c r="AR43" s="25" t="str">
        <f t="shared" si="19"/>
        <v/>
      </c>
      <c r="AS43" s="25" t="str">
        <f t="shared" si="20"/>
        <v>走高跳</v>
      </c>
      <c r="AT43" s="25" t="str">
        <f t="shared" si="21"/>
        <v/>
      </c>
      <c r="AU43" s="25" t="str">
        <f t="shared" si="22"/>
        <v>砲丸投</v>
      </c>
      <c r="AV43" s="25" t="str">
        <f t="shared" si="23"/>
        <v/>
      </c>
    </row>
    <row r="44" spans="1:50" ht="17.850000000000001" customHeight="1" x14ac:dyDescent="0.15">
      <c r="A44" s="1">
        <v>26</v>
      </c>
      <c r="B44" s="16"/>
      <c r="C44" s="38"/>
      <c r="D44" s="39"/>
      <c r="E44" s="7" t="str">
        <f t="shared" si="25"/>
        <v/>
      </c>
      <c r="F44" s="8" t="str">
        <f t="shared" si="25"/>
        <v/>
      </c>
      <c r="G44" s="18"/>
      <c r="H44" s="18"/>
      <c r="I44" s="18"/>
      <c r="J44" s="29"/>
      <c r="K44" s="9"/>
      <c r="L44" s="9"/>
      <c r="M44" s="1"/>
      <c r="N44" s="37" t="s">
        <v>99</v>
      </c>
      <c r="O44" s="23"/>
      <c r="P44" s="23"/>
      <c r="Q44" s="27"/>
      <c r="R44" s="41">
        <f t="shared" si="8"/>
        <v>0</v>
      </c>
      <c r="V44" t="s">
        <v>35</v>
      </c>
      <c r="X44" t="s">
        <v>136</v>
      </c>
      <c r="Y44" s="25" t="str">
        <f t="shared" si="1"/>
        <v/>
      </c>
      <c r="Z44" s="25">
        <f t="shared" si="24"/>
        <v>0</v>
      </c>
      <c r="AA44" s="25">
        <f t="shared" si="2"/>
        <v>0</v>
      </c>
      <c r="AB44" s="25" t="s">
        <v>72</v>
      </c>
      <c r="AC44" s="25" t="str">
        <f t="shared" si="9"/>
        <v/>
      </c>
      <c r="AD44" s="25" t="str">
        <f t="shared" si="3"/>
        <v/>
      </c>
      <c r="AE44" s="25" t="str">
        <f t="shared" si="10"/>
        <v/>
      </c>
      <c r="AF44" s="25" t="str">
        <f t="shared" si="11"/>
        <v/>
      </c>
      <c r="AG44" s="25" t="str">
        <f t="shared" si="12"/>
        <v/>
      </c>
      <c r="AH44" s="25" t="str">
        <f t="shared" si="13"/>
        <v/>
      </c>
      <c r="AI44" s="25" t="str">
        <f t="shared" si="14"/>
        <v/>
      </c>
      <c r="AJ44" s="25" t="str">
        <f t="shared" si="15"/>
        <v/>
      </c>
      <c r="AK44" s="25" t="str">
        <f t="shared" si="4"/>
        <v/>
      </c>
      <c r="AL44" s="25" t="str">
        <f t="shared" si="5"/>
        <v/>
      </c>
      <c r="AM44" s="25" t="str">
        <f t="shared" si="6"/>
        <v/>
      </c>
      <c r="AN44" s="25" t="str">
        <f t="shared" si="16"/>
        <v/>
      </c>
      <c r="AO44" s="25" t="str">
        <f t="shared" si="7"/>
        <v/>
      </c>
      <c r="AP44" s="25" t="str">
        <f t="shared" si="17"/>
        <v/>
      </c>
      <c r="AQ44" s="25" t="str">
        <f t="shared" si="18"/>
        <v>走幅跳</v>
      </c>
      <c r="AR44" s="25" t="str">
        <f t="shared" si="19"/>
        <v/>
      </c>
      <c r="AS44" s="25" t="str">
        <f t="shared" si="20"/>
        <v>走高跳</v>
      </c>
      <c r="AT44" s="25" t="str">
        <f t="shared" si="21"/>
        <v/>
      </c>
      <c r="AU44" s="25" t="str">
        <f t="shared" si="22"/>
        <v>砲丸投</v>
      </c>
      <c r="AV44" s="25" t="str">
        <f t="shared" si="23"/>
        <v/>
      </c>
    </row>
    <row r="45" spans="1:50" ht="17.850000000000001" customHeight="1" x14ac:dyDescent="0.15">
      <c r="A45" s="1">
        <v>27</v>
      </c>
      <c r="B45" s="16"/>
      <c r="C45" s="38"/>
      <c r="D45" s="39"/>
      <c r="E45" s="7" t="str">
        <f t="shared" si="25"/>
        <v/>
      </c>
      <c r="F45" s="8" t="str">
        <f t="shared" si="25"/>
        <v/>
      </c>
      <c r="G45" s="18"/>
      <c r="H45" s="18"/>
      <c r="I45" s="18"/>
      <c r="J45" s="29"/>
      <c r="K45" s="9"/>
      <c r="L45" s="9"/>
      <c r="M45" s="1"/>
      <c r="N45" s="37" t="s">
        <v>99</v>
      </c>
      <c r="O45" s="23"/>
      <c r="P45" s="23"/>
      <c r="Q45" s="27"/>
      <c r="R45" s="41">
        <f t="shared" si="8"/>
        <v>0</v>
      </c>
      <c r="V45" t="s">
        <v>36</v>
      </c>
      <c r="Y45" s="25" t="str">
        <f t="shared" si="1"/>
        <v/>
      </c>
      <c r="Z45" s="25">
        <f t="shared" si="24"/>
        <v>0</v>
      </c>
      <c r="AA45" s="25">
        <f t="shared" si="2"/>
        <v>0</v>
      </c>
      <c r="AB45" s="25" t="s">
        <v>72</v>
      </c>
      <c r="AC45" s="25" t="str">
        <f t="shared" si="9"/>
        <v/>
      </c>
      <c r="AD45" s="25" t="str">
        <f t="shared" si="3"/>
        <v/>
      </c>
      <c r="AE45" s="25" t="str">
        <f t="shared" si="10"/>
        <v/>
      </c>
      <c r="AF45" s="25" t="str">
        <f t="shared" si="11"/>
        <v/>
      </c>
      <c r="AG45" s="25" t="str">
        <f t="shared" si="12"/>
        <v/>
      </c>
      <c r="AH45" s="25" t="str">
        <f t="shared" si="13"/>
        <v/>
      </c>
      <c r="AI45" s="25" t="str">
        <f t="shared" si="14"/>
        <v/>
      </c>
      <c r="AJ45" s="25" t="str">
        <f t="shared" si="15"/>
        <v/>
      </c>
      <c r="AK45" s="25" t="str">
        <f t="shared" si="4"/>
        <v/>
      </c>
      <c r="AL45" s="25" t="str">
        <f t="shared" si="5"/>
        <v/>
      </c>
      <c r="AM45" s="25" t="str">
        <f t="shared" si="6"/>
        <v/>
      </c>
      <c r="AN45" s="25" t="str">
        <f t="shared" si="16"/>
        <v/>
      </c>
      <c r="AO45" s="25" t="str">
        <f t="shared" si="7"/>
        <v/>
      </c>
      <c r="AP45" s="25" t="str">
        <f t="shared" si="17"/>
        <v/>
      </c>
      <c r="AQ45" s="25" t="str">
        <f t="shared" si="18"/>
        <v>走幅跳</v>
      </c>
      <c r="AR45" s="25" t="str">
        <f t="shared" si="19"/>
        <v/>
      </c>
      <c r="AS45" s="25" t="str">
        <f t="shared" si="20"/>
        <v>走高跳</v>
      </c>
      <c r="AT45" s="25" t="str">
        <f t="shared" si="21"/>
        <v/>
      </c>
      <c r="AU45" s="25" t="str">
        <f t="shared" si="22"/>
        <v>砲丸投</v>
      </c>
      <c r="AV45" s="25" t="str">
        <f t="shared" si="23"/>
        <v/>
      </c>
    </row>
    <row r="46" spans="1:50" ht="17.850000000000001" customHeight="1" x14ac:dyDescent="0.15">
      <c r="A46" s="1">
        <v>28</v>
      </c>
      <c r="B46" s="16"/>
      <c r="C46" s="38"/>
      <c r="D46" s="39"/>
      <c r="E46" s="7" t="str">
        <f t="shared" si="25"/>
        <v/>
      </c>
      <c r="F46" s="8" t="str">
        <f t="shared" si="25"/>
        <v/>
      </c>
      <c r="G46" s="18"/>
      <c r="H46" s="18"/>
      <c r="I46" s="18"/>
      <c r="J46" s="29"/>
      <c r="K46" s="9"/>
      <c r="L46" s="9"/>
      <c r="M46" s="1"/>
      <c r="N46" s="37" t="s">
        <v>99</v>
      </c>
      <c r="O46" s="23"/>
      <c r="P46" s="23"/>
      <c r="Q46" s="27"/>
      <c r="R46" s="41">
        <f t="shared" si="8"/>
        <v>0</v>
      </c>
      <c r="T46" s="14"/>
      <c r="U46" s="14"/>
      <c r="V46" t="s">
        <v>37</v>
      </c>
      <c r="W46" s="14"/>
      <c r="X46" s="14"/>
      <c r="Y46" s="25" t="str">
        <f t="shared" si="1"/>
        <v/>
      </c>
      <c r="Z46" s="25">
        <f t="shared" si="24"/>
        <v>0</v>
      </c>
      <c r="AA46" s="25">
        <f t="shared" si="2"/>
        <v>0</v>
      </c>
      <c r="AB46" s="25" t="s">
        <v>72</v>
      </c>
      <c r="AC46" s="25" t="str">
        <f t="shared" si="9"/>
        <v/>
      </c>
      <c r="AD46" s="25" t="str">
        <f t="shared" si="3"/>
        <v/>
      </c>
      <c r="AE46" s="25" t="str">
        <f t="shared" si="10"/>
        <v/>
      </c>
      <c r="AF46" s="25" t="str">
        <f t="shared" si="11"/>
        <v/>
      </c>
      <c r="AG46" s="25" t="str">
        <f t="shared" si="12"/>
        <v/>
      </c>
      <c r="AH46" s="25" t="str">
        <f t="shared" si="13"/>
        <v/>
      </c>
      <c r="AI46" s="25" t="str">
        <f t="shared" si="14"/>
        <v/>
      </c>
      <c r="AJ46" s="25" t="str">
        <f t="shared" si="15"/>
        <v/>
      </c>
      <c r="AK46" s="25" t="str">
        <f t="shared" si="4"/>
        <v/>
      </c>
      <c r="AL46" s="25" t="str">
        <f t="shared" si="5"/>
        <v/>
      </c>
      <c r="AM46" s="25" t="str">
        <f t="shared" si="6"/>
        <v/>
      </c>
      <c r="AN46" s="25" t="str">
        <f t="shared" si="16"/>
        <v/>
      </c>
      <c r="AO46" s="25" t="str">
        <f t="shared" si="7"/>
        <v/>
      </c>
      <c r="AP46" s="25" t="str">
        <f t="shared" si="17"/>
        <v/>
      </c>
      <c r="AQ46" s="25" t="str">
        <f t="shared" si="18"/>
        <v>走幅跳</v>
      </c>
      <c r="AR46" s="25" t="str">
        <f t="shared" si="19"/>
        <v/>
      </c>
      <c r="AS46" s="25" t="str">
        <f t="shared" si="20"/>
        <v>走高跳</v>
      </c>
      <c r="AT46" s="25" t="str">
        <f t="shared" si="21"/>
        <v/>
      </c>
      <c r="AU46" s="25" t="str">
        <f t="shared" si="22"/>
        <v>砲丸投</v>
      </c>
      <c r="AV46" s="25" t="str">
        <f t="shared" si="23"/>
        <v/>
      </c>
      <c r="AX46" s="14"/>
    </row>
    <row r="47" spans="1:50" ht="17.850000000000001" customHeight="1" x14ac:dyDescent="0.15">
      <c r="A47" s="1">
        <v>29</v>
      </c>
      <c r="B47" s="16"/>
      <c r="C47" s="38"/>
      <c r="D47" s="39"/>
      <c r="E47" s="7" t="str">
        <f t="shared" si="25"/>
        <v/>
      </c>
      <c r="F47" s="8" t="str">
        <f t="shared" si="25"/>
        <v/>
      </c>
      <c r="G47" s="18"/>
      <c r="H47" s="18"/>
      <c r="I47" s="18"/>
      <c r="J47" s="29"/>
      <c r="K47" s="9"/>
      <c r="L47" s="9"/>
      <c r="M47" s="1"/>
      <c r="N47" s="37" t="s">
        <v>99</v>
      </c>
      <c r="O47" s="23"/>
      <c r="P47" s="23"/>
      <c r="Q47" s="27"/>
      <c r="R47" s="41">
        <f t="shared" si="8"/>
        <v>0</v>
      </c>
      <c r="V47" t="s">
        <v>38</v>
      </c>
      <c r="Y47" s="25" t="str">
        <f t="shared" si="1"/>
        <v/>
      </c>
      <c r="Z47" s="25">
        <f t="shared" si="24"/>
        <v>0</v>
      </c>
      <c r="AA47" s="25">
        <f t="shared" si="2"/>
        <v>0</v>
      </c>
      <c r="AB47" s="25" t="s">
        <v>72</v>
      </c>
      <c r="AC47" s="25" t="str">
        <f t="shared" si="9"/>
        <v/>
      </c>
      <c r="AD47" s="25" t="str">
        <f t="shared" si="3"/>
        <v/>
      </c>
      <c r="AE47" s="25" t="str">
        <f t="shared" si="10"/>
        <v/>
      </c>
      <c r="AF47" s="25" t="str">
        <f t="shared" si="11"/>
        <v/>
      </c>
      <c r="AG47" s="25" t="str">
        <f t="shared" si="12"/>
        <v/>
      </c>
      <c r="AH47" s="25" t="str">
        <f t="shared" si="13"/>
        <v/>
      </c>
      <c r="AI47" s="25" t="str">
        <f t="shared" si="14"/>
        <v/>
      </c>
      <c r="AJ47" s="25" t="str">
        <f t="shared" si="15"/>
        <v/>
      </c>
      <c r="AK47" s="25" t="str">
        <f t="shared" si="4"/>
        <v/>
      </c>
      <c r="AL47" s="25" t="str">
        <f t="shared" si="5"/>
        <v/>
      </c>
      <c r="AM47" s="25" t="str">
        <f t="shared" si="6"/>
        <v/>
      </c>
      <c r="AN47" s="25" t="str">
        <f t="shared" si="16"/>
        <v/>
      </c>
      <c r="AO47" s="25" t="str">
        <f t="shared" si="7"/>
        <v/>
      </c>
      <c r="AP47" s="25" t="str">
        <f t="shared" si="17"/>
        <v/>
      </c>
      <c r="AQ47" s="25" t="str">
        <f t="shared" si="18"/>
        <v>走幅跳</v>
      </c>
      <c r="AR47" s="25" t="str">
        <f t="shared" si="19"/>
        <v/>
      </c>
      <c r="AS47" s="25" t="str">
        <f t="shared" si="20"/>
        <v>走高跳</v>
      </c>
      <c r="AT47" s="25" t="str">
        <f t="shared" si="21"/>
        <v/>
      </c>
      <c r="AU47" s="25" t="str">
        <f t="shared" si="22"/>
        <v>砲丸投</v>
      </c>
      <c r="AV47" s="25" t="str">
        <f t="shared" si="23"/>
        <v/>
      </c>
    </row>
    <row r="48" spans="1:50" ht="17.850000000000001" customHeight="1" x14ac:dyDescent="0.15">
      <c r="A48" s="1">
        <v>30</v>
      </c>
      <c r="B48" s="16"/>
      <c r="C48" s="38"/>
      <c r="D48" s="39"/>
      <c r="E48" s="7" t="str">
        <f t="shared" si="25"/>
        <v/>
      </c>
      <c r="F48" s="8" t="str">
        <f t="shared" si="25"/>
        <v/>
      </c>
      <c r="G48" s="18"/>
      <c r="H48" s="18"/>
      <c r="I48" s="18"/>
      <c r="J48" s="29"/>
      <c r="K48" s="9"/>
      <c r="L48" s="9"/>
      <c r="M48" s="1"/>
      <c r="N48" s="37" t="s">
        <v>99</v>
      </c>
      <c r="O48" s="23"/>
      <c r="P48" s="23"/>
      <c r="Q48" s="27"/>
      <c r="R48" s="41">
        <f t="shared" si="8"/>
        <v>0</v>
      </c>
      <c r="V48" t="s">
        <v>39</v>
      </c>
      <c r="Y48" s="25" t="str">
        <f t="shared" si="1"/>
        <v/>
      </c>
      <c r="Z48" s="25">
        <f t="shared" si="24"/>
        <v>0</v>
      </c>
      <c r="AA48" s="25">
        <f t="shared" si="2"/>
        <v>0</v>
      </c>
      <c r="AB48" s="25" t="s">
        <v>72</v>
      </c>
      <c r="AC48" s="25" t="str">
        <f t="shared" si="9"/>
        <v/>
      </c>
      <c r="AD48" s="25" t="str">
        <f t="shared" si="3"/>
        <v/>
      </c>
      <c r="AE48" s="25" t="str">
        <f t="shared" si="10"/>
        <v/>
      </c>
      <c r="AF48" s="25" t="str">
        <f t="shared" si="11"/>
        <v/>
      </c>
      <c r="AG48" s="25" t="str">
        <f t="shared" si="12"/>
        <v/>
      </c>
      <c r="AH48" s="25" t="str">
        <f t="shared" si="13"/>
        <v/>
      </c>
      <c r="AI48" s="25" t="str">
        <f t="shared" si="14"/>
        <v/>
      </c>
      <c r="AJ48" s="25" t="str">
        <f t="shared" si="15"/>
        <v/>
      </c>
      <c r="AK48" s="25" t="str">
        <f t="shared" si="4"/>
        <v/>
      </c>
      <c r="AL48" s="25" t="str">
        <f t="shared" si="5"/>
        <v/>
      </c>
      <c r="AM48" s="25" t="str">
        <f t="shared" si="6"/>
        <v/>
      </c>
      <c r="AN48" s="25" t="str">
        <f t="shared" si="16"/>
        <v/>
      </c>
      <c r="AO48" s="25" t="str">
        <f t="shared" si="7"/>
        <v/>
      </c>
      <c r="AP48" s="25" t="str">
        <f t="shared" si="17"/>
        <v/>
      </c>
      <c r="AQ48" s="25" t="str">
        <f t="shared" si="18"/>
        <v>走幅跳</v>
      </c>
      <c r="AR48" s="25" t="str">
        <f t="shared" si="19"/>
        <v/>
      </c>
      <c r="AS48" s="25" t="str">
        <f t="shared" si="20"/>
        <v>走高跳</v>
      </c>
      <c r="AT48" s="25" t="str">
        <f t="shared" si="21"/>
        <v/>
      </c>
      <c r="AU48" s="25" t="str">
        <f t="shared" si="22"/>
        <v>砲丸投</v>
      </c>
      <c r="AV48" s="25" t="str">
        <f t="shared" si="23"/>
        <v/>
      </c>
    </row>
    <row r="49" spans="1:48" ht="17.850000000000001" customHeight="1" x14ac:dyDescent="0.15">
      <c r="A49" s="1">
        <v>31</v>
      </c>
      <c r="B49" s="16"/>
      <c r="C49" s="38"/>
      <c r="D49" s="39"/>
      <c r="E49" s="7" t="str">
        <f t="shared" si="25"/>
        <v/>
      </c>
      <c r="F49" s="8" t="str">
        <f t="shared" si="25"/>
        <v/>
      </c>
      <c r="G49" s="18"/>
      <c r="H49" s="18"/>
      <c r="I49" s="18"/>
      <c r="J49" s="29"/>
      <c r="K49" s="9"/>
      <c r="L49" s="9"/>
      <c r="M49" s="1"/>
      <c r="N49" s="37" t="s">
        <v>99</v>
      </c>
      <c r="O49" s="23"/>
      <c r="P49" s="23"/>
      <c r="Q49" s="27"/>
      <c r="R49" s="41">
        <f t="shared" si="8"/>
        <v>0</v>
      </c>
      <c r="V49" t="s">
        <v>40</v>
      </c>
      <c r="Y49" s="25" t="str">
        <f t="shared" si="1"/>
        <v/>
      </c>
      <c r="Z49" s="25">
        <f t="shared" si="24"/>
        <v>0</v>
      </c>
      <c r="AA49" s="25">
        <f t="shared" si="2"/>
        <v>0</v>
      </c>
      <c r="AB49" s="25" t="s">
        <v>72</v>
      </c>
      <c r="AC49" s="25" t="str">
        <f t="shared" si="9"/>
        <v/>
      </c>
      <c r="AD49" s="25" t="str">
        <f t="shared" si="3"/>
        <v/>
      </c>
      <c r="AE49" s="25" t="str">
        <f t="shared" si="10"/>
        <v/>
      </c>
      <c r="AF49" s="25" t="str">
        <f t="shared" si="11"/>
        <v/>
      </c>
      <c r="AG49" s="25" t="str">
        <f t="shared" si="12"/>
        <v/>
      </c>
      <c r="AH49" s="25" t="str">
        <f t="shared" si="13"/>
        <v/>
      </c>
      <c r="AI49" s="25" t="str">
        <f t="shared" si="14"/>
        <v/>
      </c>
      <c r="AJ49" s="25" t="str">
        <f t="shared" si="15"/>
        <v/>
      </c>
      <c r="AK49" s="25" t="str">
        <f t="shared" si="4"/>
        <v/>
      </c>
      <c r="AL49" s="25" t="str">
        <f t="shared" si="5"/>
        <v/>
      </c>
      <c r="AM49" s="25" t="str">
        <f t="shared" si="6"/>
        <v/>
      </c>
      <c r="AN49" s="25" t="str">
        <f t="shared" si="16"/>
        <v/>
      </c>
      <c r="AO49" s="25" t="str">
        <f t="shared" si="7"/>
        <v/>
      </c>
      <c r="AP49" s="25" t="str">
        <f t="shared" si="17"/>
        <v/>
      </c>
      <c r="AQ49" s="25" t="str">
        <f t="shared" si="18"/>
        <v>走幅跳</v>
      </c>
      <c r="AR49" s="25" t="str">
        <f t="shared" si="19"/>
        <v/>
      </c>
      <c r="AS49" s="25" t="str">
        <f t="shared" si="20"/>
        <v>走高跳</v>
      </c>
      <c r="AT49" s="25" t="str">
        <f t="shared" si="21"/>
        <v/>
      </c>
      <c r="AU49" s="25" t="str">
        <f t="shared" si="22"/>
        <v>砲丸投</v>
      </c>
      <c r="AV49" s="25" t="str">
        <f t="shared" si="23"/>
        <v/>
      </c>
    </row>
    <row r="50" spans="1:48" ht="17.850000000000001" customHeight="1" x14ac:dyDescent="0.15">
      <c r="A50" s="1">
        <v>32</v>
      </c>
      <c r="B50" s="16"/>
      <c r="C50" s="38"/>
      <c r="D50" s="39"/>
      <c r="E50" s="7" t="str">
        <f t="shared" si="25"/>
        <v/>
      </c>
      <c r="F50" s="8" t="str">
        <f t="shared" si="25"/>
        <v/>
      </c>
      <c r="G50" s="18"/>
      <c r="H50" s="18"/>
      <c r="I50" s="18"/>
      <c r="J50" s="29"/>
      <c r="K50" s="9"/>
      <c r="L50" s="9"/>
      <c r="M50" s="1"/>
      <c r="N50" s="37" t="s">
        <v>99</v>
      </c>
      <c r="O50" s="23"/>
      <c r="P50" s="23"/>
      <c r="Q50" s="27"/>
      <c r="R50" s="41">
        <f t="shared" si="8"/>
        <v>0</v>
      </c>
      <c r="V50" t="s">
        <v>41</v>
      </c>
      <c r="Y50" s="25" t="str">
        <f t="shared" si="1"/>
        <v/>
      </c>
      <c r="Z50" s="25">
        <f t="shared" si="24"/>
        <v>0</v>
      </c>
      <c r="AA50" s="25">
        <f t="shared" si="2"/>
        <v>0</v>
      </c>
      <c r="AB50" s="25" t="s">
        <v>72</v>
      </c>
      <c r="AC50" s="25" t="str">
        <f t="shared" si="9"/>
        <v/>
      </c>
      <c r="AD50" s="25" t="str">
        <f t="shared" si="3"/>
        <v/>
      </c>
      <c r="AE50" s="25" t="str">
        <f t="shared" si="10"/>
        <v/>
      </c>
      <c r="AF50" s="25" t="str">
        <f t="shared" si="11"/>
        <v/>
      </c>
      <c r="AG50" s="25" t="str">
        <f t="shared" si="12"/>
        <v/>
      </c>
      <c r="AH50" s="25" t="str">
        <f t="shared" si="13"/>
        <v/>
      </c>
      <c r="AI50" s="25" t="str">
        <f t="shared" si="14"/>
        <v/>
      </c>
      <c r="AJ50" s="25" t="str">
        <f t="shared" si="15"/>
        <v/>
      </c>
      <c r="AK50" s="25" t="str">
        <f t="shared" si="4"/>
        <v/>
      </c>
      <c r="AL50" s="25" t="str">
        <f t="shared" si="5"/>
        <v/>
      </c>
      <c r="AM50" s="25" t="str">
        <f t="shared" si="6"/>
        <v/>
      </c>
      <c r="AN50" s="25" t="str">
        <f t="shared" si="16"/>
        <v/>
      </c>
      <c r="AO50" s="25" t="str">
        <f t="shared" si="7"/>
        <v/>
      </c>
      <c r="AP50" s="25" t="str">
        <f t="shared" si="17"/>
        <v/>
      </c>
      <c r="AQ50" s="25" t="str">
        <f t="shared" si="18"/>
        <v>走幅跳</v>
      </c>
      <c r="AR50" s="25" t="str">
        <f t="shared" si="19"/>
        <v/>
      </c>
      <c r="AS50" s="25" t="str">
        <f t="shared" si="20"/>
        <v>走高跳</v>
      </c>
      <c r="AT50" s="25" t="str">
        <f t="shared" si="21"/>
        <v/>
      </c>
      <c r="AU50" s="25" t="str">
        <f t="shared" si="22"/>
        <v>砲丸投</v>
      </c>
      <c r="AV50" s="25" t="str">
        <f t="shared" si="23"/>
        <v/>
      </c>
    </row>
    <row r="51" spans="1:48" ht="17.850000000000001" customHeight="1" x14ac:dyDescent="0.15">
      <c r="A51" s="1">
        <v>33</v>
      </c>
      <c r="B51" s="16"/>
      <c r="C51" s="38"/>
      <c r="D51" s="39"/>
      <c r="E51" s="7" t="str">
        <f t="shared" si="25"/>
        <v/>
      </c>
      <c r="F51" s="8" t="str">
        <f t="shared" si="25"/>
        <v/>
      </c>
      <c r="G51" s="18"/>
      <c r="H51" s="18"/>
      <c r="I51" s="18"/>
      <c r="J51" s="29"/>
      <c r="K51" s="9"/>
      <c r="L51" s="9"/>
      <c r="M51" s="1"/>
      <c r="N51" s="37" t="s">
        <v>99</v>
      </c>
      <c r="O51" s="23"/>
      <c r="P51" s="23"/>
      <c r="Q51" s="27"/>
      <c r="R51" s="41">
        <f t="shared" si="8"/>
        <v>0</v>
      </c>
      <c r="V51" t="s">
        <v>44</v>
      </c>
      <c r="Y51" s="25" t="str">
        <f t="shared" si="1"/>
        <v/>
      </c>
      <c r="Z51" s="25">
        <f t="shared" si="24"/>
        <v>0</v>
      </c>
      <c r="AA51" s="25">
        <f t="shared" si="2"/>
        <v>0</v>
      </c>
      <c r="AB51" s="25" t="s">
        <v>72</v>
      </c>
      <c r="AC51" s="25" t="str">
        <f t="shared" si="9"/>
        <v/>
      </c>
      <c r="AD51" s="25" t="str">
        <f t="shared" si="3"/>
        <v/>
      </c>
      <c r="AE51" s="25" t="str">
        <f t="shared" si="10"/>
        <v/>
      </c>
      <c r="AF51" s="25" t="str">
        <f t="shared" si="11"/>
        <v/>
      </c>
      <c r="AG51" s="25" t="str">
        <f t="shared" si="12"/>
        <v/>
      </c>
      <c r="AH51" s="25" t="str">
        <f t="shared" si="13"/>
        <v/>
      </c>
      <c r="AI51" s="25" t="str">
        <f t="shared" si="14"/>
        <v/>
      </c>
      <c r="AJ51" s="25" t="str">
        <f t="shared" si="15"/>
        <v/>
      </c>
      <c r="AK51" s="25" t="str">
        <f t="shared" si="4"/>
        <v/>
      </c>
      <c r="AL51" s="25" t="str">
        <f t="shared" si="5"/>
        <v/>
      </c>
      <c r="AM51" s="25" t="str">
        <f t="shared" si="6"/>
        <v/>
      </c>
      <c r="AN51" s="25" t="str">
        <f t="shared" si="16"/>
        <v/>
      </c>
      <c r="AO51" s="25" t="str">
        <f t="shared" si="7"/>
        <v/>
      </c>
      <c r="AP51" s="25" t="str">
        <f t="shared" si="17"/>
        <v/>
      </c>
      <c r="AQ51" s="25" t="str">
        <f t="shared" si="18"/>
        <v>走幅跳</v>
      </c>
      <c r="AR51" s="25" t="str">
        <f t="shared" si="19"/>
        <v/>
      </c>
      <c r="AS51" s="25" t="str">
        <f t="shared" si="20"/>
        <v>走高跳</v>
      </c>
      <c r="AT51" s="25" t="str">
        <f t="shared" si="21"/>
        <v/>
      </c>
      <c r="AU51" s="25" t="str">
        <f t="shared" si="22"/>
        <v>砲丸投</v>
      </c>
      <c r="AV51" s="25" t="str">
        <f t="shared" si="23"/>
        <v/>
      </c>
    </row>
    <row r="52" spans="1:48" ht="17.850000000000001" customHeight="1" x14ac:dyDescent="0.15">
      <c r="A52" s="1">
        <v>34</v>
      </c>
      <c r="B52" s="16"/>
      <c r="C52" s="38"/>
      <c r="D52" s="39"/>
      <c r="E52" s="7" t="str">
        <f t="shared" si="25"/>
        <v/>
      </c>
      <c r="F52" s="8" t="str">
        <f t="shared" si="25"/>
        <v/>
      </c>
      <c r="G52" s="18"/>
      <c r="H52" s="18"/>
      <c r="I52" s="18"/>
      <c r="J52" s="29"/>
      <c r="K52" s="9"/>
      <c r="L52" s="9"/>
      <c r="M52" s="1"/>
      <c r="N52" s="37" t="s">
        <v>99</v>
      </c>
      <c r="O52" s="23"/>
      <c r="P52" s="23"/>
      <c r="Q52" s="27"/>
      <c r="R52" s="41">
        <f t="shared" si="8"/>
        <v>0</v>
      </c>
      <c r="V52" t="s">
        <v>45</v>
      </c>
      <c r="Y52" s="25" t="str">
        <f t="shared" si="1"/>
        <v/>
      </c>
      <c r="Z52" s="25">
        <f t="shared" si="24"/>
        <v>0</v>
      </c>
      <c r="AA52" s="25">
        <f t="shared" si="2"/>
        <v>0</v>
      </c>
      <c r="AB52" s="25" t="s">
        <v>72</v>
      </c>
      <c r="AC52" s="25" t="str">
        <f t="shared" si="9"/>
        <v/>
      </c>
      <c r="AD52" s="25" t="str">
        <f t="shared" si="3"/>
        <v/>
      </c>
      <c r="AE52" s="25" t="str">
        <f t="shared" si="10"/>
        <v/>
      </c>
      <c r="AF52" s="25" t="str">
        <f t="shared" si="11"/>
        <v/>
      </c>
      <c r="AG52" s="25" t="str">
        <f t="shared" si="12"/>
        <v/>
      </c>
      <c r="AH52" s="25" t="str">
        <f t="shared" si="13"/>
        <v/>
      </c>
      <c r="AI52" s="25" t="str">
        <f t="shared" si="14"/>
        <v/>
      </c>
      <c r="AJ52" s="25" t="str">
        <f t="shared" si="15"/>
        <v/>
      </c>
      <c r="AK52" s="25" t="str">
        <f t="shared" si="4"/>
        <v/>
      </c>
      <c r="AL52" s="25" t="str">
        <f t="shared" si="5"/>
        <v/>
      </c>
      <c r="AM52" s="25" t="str">
        <f t="shared" si="6"/>
        <v/>
      </c>
      <c r="AN52" s="25" t="str">
        <f t="shared" si="16"/>
        <v/>
      </c>
      <c r="AO52" s="25" t="str">
        <f t="shared" si="7"/>
        <v/>
      </c>
      <c r="AP52" s="25" t="str">
        <f t="shared" si="17"/>
        <v/>
      </c>
      <c r="AQ52" s="25" t="str">
        <f t="shared" si="18"/>
        <v>走幅跳</v>
      </c>
      <c r="AR52" s="25" t="str">
        <f t="shared" si="19"/>
        <v/>
      </c>
      <c r="AS52" s="25" t="str">
        <f t="shared" si="20"/>
        <v>走高跳</v>
      </c>
      <c r="AT52" s="25" t="str">
        <f t="shared" si="21"/>
        <v/>
      </c>
      <c r="AU52" s="25" t="str">
        <f t="shared" si="22"/>
        <v>砲丸投</v>
      </c>
      <c r="AV52" s="25" t="str">
        <f t="shared" si="23"/>
        <v/>
      </c>
    </row>
    <row r="53" spans="1:48" ht="17.850000000000001" customHeight="1" x14ac:dyDescent="0.15">
      <c r="A53" s="1">
        <v>35</v>
      </c>
      <c r="B53" s="16"/>
      <c r="C53" s="38"/>
      <c r="D53" s="39"/>
      <c r="E53" s="7" t="str">
        <f t="shared" si="25"/>
        <v/>
      </c>
      <c r="F53" s="8" t="str">
        <f t="shared" si="25"/>
        <v/>
      </c>
      <c r="G53" s="18"/>
      <c r="H53" s="18"/>
      <c r="I53" s="18"/>
      <c r="J53" s="29"/>
      <c r="K53" s="9"/>
      <c r="L53" s="9"/>
      <c r="M53" s="1"/>
      <c r="N53" s="37" t="s">
        <v>99</v>
      </c>
      <c r="O53" s="23"/>
      <c r="P53" s="23"/>
      <c r="Q53" s="27"/>
      <c r="R53" s="41">
        <f t="shared" si="8"/>
        <v>0</v>
      </c>
      <c r="V53" t="s">
        <v>46</v>
      </c>
      <c r="Y53" s="25" t="str">
        <f t="shared" si="1"/>
        <v/>
      </c>
      <c r="Z53" s="25">
        <f t="shared" si="24"/>
        <v>0</v>
      </c>
      <c r="AA53" s="25">
        <f t="shared" si="2"/>
        <v>0</v>
      </c>
      <c r="AB53" s="25" t="s">
        <v>72</v>
      </c>
      <c r="AC53" s="25" t="str">
        <f t="shared" si="9"/>
        <v/>
      </c>
      <c r="AD53" s="25" t="str">
        <f t="shared" si="3"/>
        <v/>
      </c>
      <c r="AE53" s="25" t="str">
        <f t="shared" si="10"/>
        <v/>
      </c>
      <c r="AF53" s="25" t="str">
        <f t="shared" si="11"/>
        <v/>
      </c>
      <c r="AG53" s="25" t="str">
        <f t="shared" si="12"/>
        <v/>
      </c>
      <c r="AH53" s="25" t="str">
        <f t="shared" si="13"/>
        <v/>
      </c>
      <c r="AI53" s="25" t="str">
        <f t="shared" si="14"/>
        <v/>
      </c>
      <c r="AJ53" s="25" t="str">
        <f t="shared" si="15"/>
        <v/>
      </c>
      <c r="AK53" s="25" t="str">
        <f t="shared" si="4"/>
        <v/>
      </c>
      <c r="AL53" s="25" t="str">
        <f t="shared" si="5"/>
        <v/>
      </c>
      <c r="AM53" s="25" t="str">
        <f t="shared" si="6"/>
        <v/>
      </c>
      <c r="AN53" s="25" t="str">
        <f t="shared" si="16"/>
        <v/>
      </c>
      <c r="AO53" s="25" t="str">
        <f t="shared" si="7"/>
        <v/>
      </c>
      <c r="AP53" s="25" t="str">
        <f t="shared" si="17"/>
        <v/>
      </c>
      <c r="AQ53" s="25" t="str">
        <f t="shared" si="18"/>
        <v>走幅跳</v>
      </c>
      <c r="AR53" s="25" t="str">
        <f t="shared" si="19"/>
        <v/>
      </c>
      <c r="AS53" s="25" t="str">
        <f t="shared" si="20"/>
        <v>走高跳</v>
      </c>
      <c r="AT53" s="25" t="str">
        <f t="shared" si="21"/>
        <v/>
      </c>
      <c r="AU53" s="25" t="str">
        <f t="shared" si="22"/>
        <v>砲丸投</v>
      </c>
      <c r="AV53" s="25" t="str">
        <f t="shared" si="23"/>
        <v/>
      </c>
    </row>
    <row r="54" spans="1:48" ht="17.850000000000001" customHeight="1" x14ac:dyDescent="0.15">
      <c r="A54" s="1">
        <v>36</v>
      </c>
      <c r="B54" s="16"/>
      <c r="C54" s="38"/>
      <c r="D54" s="39"/>
      <c r="E54" s="7" t="str">
        <f t="shared" si="25"/>
        <v/>
      </c>
      <c r="F54" s="8" t="str">
        <f t="shared" si="25"/>
        <v/>
      </c>
      <c r="G54" s="18"/>
      <c r="H54" s="18"/>
      <c r="I54" s="18"/>
      <c r="J54" s="29"/>
      <c r="K54" s="9"/>
      <c r="L54" s="9"/>
      <c r="M54" s="1"/>
      <c r="N54" s="37" t="s">
        <v>99</v>
      </c>
      <c r="O54" s="23"/>
      <c r="P54" s="23"/>
      <c r="Q54" s="27"/>
      <c r="R54" s="41">
        <f t="shared" si="8"/>
        <v>0</v>
      </c>
      <c r="V54" t="s">
        <v>47</v>
      </c>
      <c r="Y54" s="25" t="str">
        <f t="shared" si="1"/>
        <v/>
      </c>
      <c r="Z54" s="25">
        <f t="shared" si="24"/>
        <v>0</v>
      </c>
      <c r="AA54" s="25">
        <f t="shared" si="2"/>
        <v>0</v>
      </c>
      <c r="AB54" s="25" t="s">
        <v>72</v>
      </c>
      <c r="AC54" s="25" t="str">
        <f t="shared" si="9"/>
        <v/>
      </c>
      <c r="AD54" s="25" t="str">
        <f t="shared" si="3"/>
        <v/>
      </c>
      <c r="AE54" s="25" t="str">
        <f t="shared" si="10"/>
        <v/>
      </c>
      <c r="AF54" s="25" t="str">
        <f t="shared" si="11"/>
        <v/>
      </c>
      <c r="AG54" s="25" t="str">
        <f t="shared" si="12"/>
        <v/>
      </c>
      <c r="AH54" s="25" t="str">
        <f t="shared" si="13"/>
        <v/>
      </c>
      <c r="AI54" s="25" t="str">
        <f t="shared" si="14"/>
        <v/>
      </c>
      <c r="AJ54" s="25" t="str">
        <f t="shared" si="15"/>
        <v/>
      </c>
      <c r="AK54" s="25" t="str">
        <f t="shared" si="4"/>
        <v/>
      </c>
      <c r="AL54" s="25" t="str">
        <f t="shared" si="5"/>
        <v/>
      </c>
      <c r="AM54" s="25" t="str">
        <f t="shared" si="6"/>
        <v/>
      </c>
      <c r="AN54" s="25" t="str">
        <f t="shared" si="16"/>
        <v/>
      </c>
      <c r="AO54" s="25" t="str">
        <f t="shared" si="7"/>
        <v/>
      </c>
      <c r="AP54" s="25" t="str">
        <f t="shared" si="17"/>
        <v/>
      </c>
      <c r="AQ54" s="25" t="str">
        <f t="shared" si="18"/>
        <v>走幅跳</v>
      </c>
      <c r="AR54" s="25" t="str">
        <f t="shared" si="19"/>
        <v/>
      </c>
      <c r="AS54" s="25" t="str">
        <f t="shared" si="20"/>
        <v>走高跳</v>
      </c>
      <c r="AT54" s="25" t="str">
        <f t="shared" si="21"/>
        <v/>
      </c>
      <c r="AU54" s="25" t="str">
        <f t="shared" si="22"/>
        <v>砲丸投</v>
      </c>
      <c r="AV54" s="25" t="str">
        <f t="shared" si="23"/>
        <v/>
      </c>
    </row>
    <row r="55" spans="1:48" ht="17.850000000000001" customHeight="1" x14ac:dyDescent="0.15">
      <c r="A55" s="1">
        <v>37</v>
      </c>
      <c r="B55" s="16"/>
      <c r="C55" s="38"/>
      <c r="D55" s="39"/>
      <c r="E55" s="7" t="str">
        <f t="shared" si="25"/>
        <v/>
      </c>
      <c r="F55" s="8" t="str">
        <f t="shared" si="25"/>
        <v/>
      </c>
      <c r="G55" s="18"/>
      <c r="H55" s="18"/>
      <c r="I55" s="18"/>
      <c r="J55" s="29"/>
      <c r="K55" s="9"/>
      <c r="L55" s="9"/>
      <c r="M55" s="1"/>
      <c r="N55" s="37" t="s">
        <v>99</v>
      </c>
      <c r="O55" s="23"/>
      <c r="P55" s="23"/>
      <c r="Q55" s="27"/>
      <c r="R55" s="41">
        <f t="shared" si="8"/>
        <v>0</v>
      </c>
      <c r="V55" t="s">
        <v>48</v>
      </c>
      <c r="Y55" s="25" t="str">
        <f t="shared" si="1"/>
        <v/>
      </c>
      <c r="Z55" s="25">
        <f t="shared" si="24"/>
        <v>0</v>
      </c>
      <c r="AA55" s="25">
        <f t="shared" si="2"/>
        <v>0</v>
      </c>
      <c r="AB55" s="25" t="s">
        <v>72</v>
      </c>
      <c r="AC55" s="25" t="str">
        <f t="shared" si="9"/>
        <v/>
      </c>
      <c r="AD55" s="25" t="str">
        <f t="shared" si="3"/>
        <v/>
      </c>
      <c r="AE55" s="25" t="str">
        <f t="shared" si="10"/>
        <v/>
      </c>
      <c r="AF55" s="25" t="str">
        <f t="shared" si="11"/>
        <v/>
      </c>
      <c r="AG55" s="25" t="str">
        <f t="shared" si="12"/>
        <v/>
      </c>
      <c r="AH55" s="25" t="str">
        <f t="shared" si="13"/>
        <v/>
      </c>
      <c r="AI55" s="25" t="str">
        <f t="shared" si="14"/>
        <v/>
      </c>
      <c r="AJ55" s="25" t="str">
        <f t="shared" si="15"/>
        <v/>
      </c>
      <c r="AK55" s="25" t="str">
        <f t="shared" si="4"/>
        <v/>
      </c>
      <c r="AL55" s="25" t="str">
        <f t="shared" si="5"/>
        <v/>
      </c>
      <c r="AM55" s="25" t="str">
        <f t="shared" si="6"/>
        <v/>
      </c>
      <c r="AN55" s="25" t="str">
        <f t="shared" si="16"/>
        <v/>
      </c>
      <c r="AO55" s="25" t="str">
        <f t="shared" si="7"/>
        <v/>
      </c>
      <c r="AP55" s="25" t="str">
        <f t="shared" si="17"/>
        <v/>
      </c>
      <c r="AQ55" s="25" t="str">
        <f t="shared" si="18"/>
        <v>走幅跳</v>
      </c>
      <c r="AR55" s="25" t="str">
        <f t="shared" si="19"/>
        <v/>
      </c>
      <c r="AS55" s="25" t="str">
        <f t="shared" si="20"/>
        <v>走高跳</v>
      </c>
      <c r="AT55" s="25" t="str">
        <f t="shared" si="21"/>
        <v/>
      </c>
      <c r="AU55" s="25" t="str">
        <f t="shared" si="22"/>
        <v>砲丸投</v>
      </c>
      <c r="AV55" s="25" t="str">
        <f t="shared" si="23"/>
        <v/>
      </c>
    </row>
    <row r="56" spans="1:48" ht="17.850000000000001" customHeight="1" x14ac:dyDescent="0.15">
      <c r="A56" s="1">
        <v>38</v>
      </c>
      <c r="B56" s="16"/>
      <c r="C56" s="38"/>
      <c r="D56" s="39"/>
      <c r="E56" s="7" t="str">
        <f t="shared" si="25"/>
        <v/>
      </c>
      <c r="F56" s="8" t="str">
        <f t="shared" si="25"/>
        <v/>
      </c>
      <c r="G56" s="18"/>
      <c r="H56" s="18"/>
      <c r="I56" s="18"/>
      <c r="J56" s="29"/>
      <c r="K56" s="9"/>
      <c r="L56" s="9"/>
      <c r="M56" s="1"/>
      <c r="N56" s="37" t="s">
        <v>99</v>
      </c>
      <c r="O56" s="23"/>
      <c r="P56" s="23"/>
      <c r="Q56" s="27"/>
      <c r="R56" s="41">
        <f t="shared" si="8"/>
        <v>0</v>
      </c>
      <c r="V56" t="s">
        <v>49</v>
      </c>
      <c r="Y56" s="25" t="str">
        <f t="shared" si="1"/>
        <v/>
      </c>
      <c r="Z56" s="25">
        <f t="shared" si="24"/>
        <v>0</v>
      </c>
      <c r="AA56" s="25">
        <f t="shared" si="2"/>
        <v>0</v>
      </c>
      <c r="AB56" s="25" t="s">
        <v>72</v>
      </c>
      <c r="AC56" s="25" t="str">
        <f t="shared" si="9"/>
        <v/>
      </c>
      <c r="AD56" s="25" t="str">
        <f t="shared" si="3"/>
        <v/>
      </c>
      <c r="AE56" s="25" t="str">
        <f t="shared" si="10"/>
        <v/>
      </c>
      <c r="AF56" s="25" t="str">
        <f t="shared" si="11"/>
        <v/>
      </c>
      <c r="AG56" s="25" t="str">
        <f t="shared" si="12"/>
        <v/>
      </c>
      <c r="AH56" s="25" t="str">
        <f t="shared" si="13"/>
        <v/>
      </c>
      <c r="AI56" s="25" t="str">
        <f t="shared" si="14"/>
        <v/>
      </c>
      <c r="AJ56" s="25" t="str">
        <f t="shared" si="15"/>
        <v/>
      </c>
      <c r="AK56" s="25" t="str">
        <f t="shared" si="4"/>
        <v/>
      </c>
      <c r="AL56" s="25" t="str">
        <f t="shared" si="5"/>
        <v/>
      </c>
      <c r="AM56" s="25" t="str">
        <f t="shared" si="6"/>
        <v/>
      </c>
      <c r="AN56" s="25" t="str">
        <f t="shared" si="16"/>
        <v/>
      </c>
      <c r="AO56" s="25" t="str">
        <f t="shared" si="7"/>
        <v/>
      </c>
      <c r="AP56" s="25" t="str">
        <f t="shared" si="17"/>
        <v/>
      </c>
      <c r="AQ56" s="25" t="str">
        <f t="shared" si="18"/>
        <v>走幅跳</v>
      </c>
      <c r="AR56" s="25" t="str">
        <f t="shared" si="19"/>
        <v/>
      </c>
      <c r="AS56" s="25" t="str">
        <f t="shared" si="20"/>
        <v>走高跳</v>
      </c>
      <c r="AT56" s="25" t="str">
        <f t="shared" si="21"/>
        <v/>
      </c>
      <c r="AU56" s="25" t="str">
        <f t="shared" si="22"/>
        <v>砲丸投</v>
      </c>
      <c r="AV56" s="25" t="str">
        <f t="shared" si="23"/>
        <v/>
      </c>
    </row>
    <row r="57" spans="1:48" ht="17.850000000000001" customHeight="1" x14ac:dyDescent="0.15">
      <c r="A57" s="1">
        <v>39</v>
      </c>
      <c r="B57" s="16"/>
      <c r="C57" s="38"/>
      <c r="D57" s="39"/>
      <c r="E57" s="7" t="str">
        <f t="shared" si="25"/>
        <v/>
      </c>
      <c r="F57" s="8" t="str">
        <f t="shared" si="25"/>
        <v/>
      </c>
      <c r="G57" s="18"/>
      <c r="H57" s="18"/>
      <c r="I57" s="18"/>
      <c r="J57" s="29"/>
      <c r="K57" s="9"/>
      <c r="L57" s="9"/>
      <c r="M57" s="1"/>
      <c r="N57" s="37" t="s">
        <v>99</v>
      </c>
      <c r="O57" s="23"/>
      <c r="P57" s="23"/>
      <c r="Q57" s="27"/>
      <c r="R57" s="41">
        <f t="shared" si="8"/>
        <v>0</v>
      </c>
      <c r="V57" t="s">
        <v>50</v>
      </c>
      <c r="Y57" s="25" t="str">
        <f t="shared" si="1"/>
        <v/>
      </c>
      <c r="Z57" s="25">
        <f t="shared" si="24"/>
        <v>0</v>
      </c>
      <c r="AA57" s="25">
        <f t="shared" si="2"/>
        <v>0</v>
      </c>
      <c r="AB57" s="25" t="s">
        <v>72</v>
      </c>
      <c r="AC57" s="25" t="str">
        <f t="shared" si="9"/>
        <v/>
      </c>
      <c r="AD57" s="25" t="str">
        <f t="shared" si="3"/>
        <v/>
      </c>
      <c r="AE57" s="25" t="str">
        <f t="shared" si="10"/>
        <v/>
      </c>
      <c r="AF57" s="25" t="str">
        <f t="shared" si="11"/>
        <v/>
      </c>
      <c r="AG57" s="25" t="str">
        <f t="shared" si="12"/>
        <v/>
      </c>
      <c r="AH57" s="25" t="str">
        <f t="shared" si="13"/>
        <v/>
      </c>
      <c r="AI57" s="25" t="str">
        <f t="shared" si="14"/>
        <v/>
      </c>
      <c r="AJ57" s="25" t="str">
        <f t="shared" si="15"/>
        <v/>
      </c>
      <c r="AK57" s="25" t="str">
        <f t="shared" si="4"/>
        <v/>
      </c>
      <c r="AL57" s="25" t="str">
        <f t="shared" si="5"/>
        <v/>
      </c>
      <c r="AM57" s="25" t="str">
        <f t="shared" si="6"/>
        <v/>
      </c>
      <c r="AN57" s="25" t="str">
        <f t="shared" si="16"/>
        <v/>
      </c>
      <c r="AO57" s="25" t="str">
        <f t="shared" si="7"/>
        <v/>
      </c>
      <c r="AP57" s="25" t="str">
        <f t="shared" si="17"/>
        <v/>
      </c>
      <c r="AQ57" s="25" t="str">
        <f t="shared" si="18"/>
        <v>走幅跳</v>
      </c>
      <c r="AR57" s="25" t="str">
        <f t="shared" si="19"/>
        <v/>
      </c>
      <c r="AS57" s="25" t="str">
        <f t="shared" si="20"/>
        <v>走高跳</v>
      </c>
      <c r="AT57" s="25" t="str">
        <f t="shared" si="21"/>
        <v/>
      </c>
      <c r="AU57" s="25" t="str">
        <f t="shared" si="22"/>
        <v>砲丸投</v>
      </c>
      <c r="AV57" s="25" t="str">
        <f t="shared" si="23"/>
        <v/>
      </c>
    </row>
    <row r="58" spans="1:48" ht="17.850000000000001" customHeight="1" thickBot="1" x14ac:dyDescent="0.2">
      <c r="A58" s="1">
        <v>40</v>
      </c>
      <c r="B58" s="16"/>
      <c r="C58" s="38"/>
      <c r="D58" s="39"/>
      <c r="E58" s="7" t="str">
        <f t="shared" si="25"/>
        <v/>
      </c>
      <c r="F58" s="8" t="str">
        <f t="shared" si="25"/>
        <v/>
      </c>
      <c r="G58" s="18"/>
      <c r="H58" s="18"/>
      <c r="I58" s="18"/>
      <c r="J58" s="29"/>
      <c r="K58" s="9"/>
      <c r="L58" s="9"/>
      <c r="M58" s="1"/>
      <c r="N58" s="37" t="s">
        <v>99</v>
      </c>
      <c r="O58" s="23"/>
      <c r="P58" s="23"/>
      <c r="Q58" s="27"/>
      <c r="R58" s="41">
        <f t="shared" si="8"/>
        <v>0</v>
      </c>
      <c r="V58" t="s">
        <v>51</v>
      </c>
      <c r="Y58" s="25" t="str">
        <f t="shared" si="1"/>
        <v/>
      </c>
      <c r="Z58" s="25">
        <f t="shared" si="24"/>
        <v>0</v>
      </c>
      <c r="AA58" s="25">
        <f t="shared" si="2"/>
        <v>0</v>
      </c>
      <c r="AB58" s="25" t="s">
        <v>72</v>
      </c>
      <c r="AC58" s="25" t="str">
        <f t="shared" si="9"/>
        <v/>
      </c>
      <c r="AD58" s="25" t="str">
        <f t="shared" si="3"/>
        <v/>
      </c>
      <c r="AE58" s="25" t="str">
        <f t="shared" si="10"/>
        <v/>
      </c>
      <c r="AF58" s="25" t="str">
        <f t="shared" si="11"/>
        <v/>
      </c>
      <c r="AG58" s="25" t="str">
        <f t="shared" si="12"/>
        <v/>
      </c>
      <c r="AH58" s="25" t="str">
        <f t="shared" si="13"/>
        <v/>
      </c>
      <c r="AI58" s="25" t="str">
        <f t="shared" si="14"/>
        <v/>
      </c>
      <c r="AJ58" s="25" t="str">
        <f t="shared" si="15"/>
        <v/>
      </c>
      <c r="AK58" s="25" t="str">
        <f t="shared" si="4"/>
        <v/>
      </c>
      <c r="AL58" s="25" t="str">
        <f t="shared" si="5"/>
        <v/>
      </c>
      <c r="AM58" s="25" t="str">
        <f t="shared" si="6"/>
        <v/>
      </c>
      <c r="AN58" s="25" t="str">
        <f t="shared" si="16"/>
        <v/>
      </c>
      <c r="AO58" s="25" t="str">
        <f t="shared" si="7"/>
        <v/>
      </c>
      <c r="AP58" s="25" t="str">
        <f t="shared" si="17"/>
        <v/>
      </c>
      <c r="AQ58" s="25" t="str">
        <f t="shared" si="18"/>
        <v>走幅跳</v>
      </c>
      <c r="AR58" s="25" t="str">
        <f t="shared" si="19"/>
        <v/>
      </c>
      <c r="AS58" s="25" t="str">
        <f t="shared" si="20"/>
        <v>走高跳</v>
      </c>
      <c r="AT58" s="25" t="str">
        <f t="shared" si="21"/>
        <v/>
      </c>
      <c r="AU58" s="25" t="str">
        <f t="shared" si="22"/>
        <v>砲丸投</v>
      </c>
      <c r="AV58" s="25" t="str">
        <f t="shared" si="23"/>
        <v/>
      </c>
    </row>
    <row r="59" spans="1:48" x14ac:dyDescent="0.15">
      <c r="O59" s="36"/>
      <c r="P59" s="36"/>
      <c r="Q59" s="35"/>
      <c r="V59" t="s">
        <v>52</v>
      </c>
    </row>
    <row r="60" spans="1:48" x14ac:dyDescent="0.15">
      <c r="V60" t="s">
        <v>53</v>
      </c>
    </row>
    <row r="61" spans="1:48" x14ac:dyDescent="0.15">
      <c r="V61" t="s">
        <v>43</v>
      </c>
    </row>
    <row r="62" spans="1:48" x14ac:dyDescent="0.15">
      <c r="V62" t="s">
        <v>54</v>
      </c>
    </row>
  </sheetData>
  <mergeCells count="14">
    <mergeCell ref="C10:G10"/>
    <mergeCell ref="B2:F2"/>
    <mergeCell ref="C6:G6"/>
    <mergeCell ref="C7:G7"/>
    <mergeCell ref="C8:G8"/>
    <mergeCell ref="C9:G9"/>
    <mergeCell ref="S18:S38"/>
    <mergeCell ref="C11:G11"/>
    <mergeCell ref="C12:G12"/>
    <mergeCell ref="C13:G13"/>
    <mergeCell ref="C14:G14"/>
    <mergeCell ref="C15:G15"/>
    <mergeCell ref="G18:I18"/>
    <mergeCell ref="F16:G16"/>
  </mergeCells>
  <phoneticPr fontId="2"/>
  <dataValidations count="18">
    <dataValidation type="list" allowBlank="1" showInputMessage="1" showErrorMessage="1" promptTitle="市内・市外" prompt="西東京市内に在住・在学・在勤のいずれかに該当する方は「西東京市」を選択してください。_x000a_いずれにも該当しない方は「市外」を選択してください。" sqref="N19:N58" xr:uid="{DF02A379-91F3-441C-9E97-1017119719C3}">
      <formula1>"西東京市,市外,"</formula1>
    </dataValidation>
    <dataValidation type="list" allowBlank="1" showInputMessage="1" showErrorMessage="1" promptTitle="種目" prompt="出場種目を選びます。_x000a_要項をよく確認してください。" sqref="O19:P58" xr:uid="{3912738B-A0FE-4EC5-A1A1-F8A181464568}">
      <formula1>$AB19:$AV19</formula1>
    </dataValidation>
    <dataValidation imeMode="hiragana" allowBlank="1" showInputMessage="1" showErrorMessage="1" sqref="C19:D58" xr:uid="{A4C02159-FA40-453F-81CA-92640D321F9B}"/>
    <dataValidation imeMode="off" allowBlank="1" showInputMessage="1" showErrorMessage="1" sqref="A19:A58" xr:uid="{77CF7883-5CA6-430C-AD43-15FCC5A9F498}"/>
    <dataValidation imeMode="halfAlpha" allowBlank="1" showInputMessage="1" showErrorMessage="1" promptTitle="日" prompt="01、02、・・・10、・・・・30と生年月日の日を半角数字で２桁で入力してください。" sqref="I19 I21:I58" xr:uid="{224C1D76-E59F-4BD0-B40D-C35892E47114}"/>
    <dataValidation imeMode="halfAlpha" allowBlank="1" showInputMessage="1" showErrorMessage="1" promptTitle="月" prompt="01、02、03、04・・・・12と半角数字にて生年月日の月を2桁で入力してください。" sqref="H21:H58 H19" xr:uid="{EFDB18E8-2306-4021-B657-D0BA94342908}"/>
    <dataValidation imeMode="halfAlpha" allowBlank="1" showInputMessage="1" showErrorMessage="1" promptTitle="西暦" prompt="西暦の後２桁を半角数字にて入力してください。_x000a_例 1972年　「72」" sqref="G21:G58 G19" xr:uid="{17B9B61D-768D-444D-A741-FE56B15E3CFC}"/>
    <dataValidation type="whole" imeMode="halfAlpha" allowBlank="1" showInputMessage="1" showErrorMessage="1" promptTitle="西暦" prompt="西暦の後２桁を半角数字にて入力してください。_x000a_例 1972年　「72」" sqref="G20" xr:uid="{A5DB0D85-F2EA-4C18-A083-D9444B2507AE}">
      <formula1>0</formula1>
      <formula2>99</formula2>
    </dataValidation>
    <dataValidation type="whole" imeMode="halfAlpha" allowBlank="1" showInputMessage="1" showErrorMessage="1" promptTitle="月" prompt="01、02、03、04・・・・12と半角数字にて生年月日の月を2桁で入力してください。" sqref="H20" xr:uid="{B6DDF3F4-88F1-4C9B-9801-7A8B3D2EB509}">
      <formula1>1</formula1>
      <formula2>12</formula2>
    </dataValidation>
    <dataValidation type="whole" imeMode="halfAlpha" allowBlank="1" showInputMessage="1" showErrorMessage="1" promptTitle="日" prompt="01、02、・・・10、・・・・30と生年月日の日を半角数字で２桁で入力してください。" sqref="I20" xr:uid="{1263DB58-7D8A-4B12-AD27-6A98946DF93B}">
      <formula1>1</formula1>
      <formula2>31</formula2>
    </dataValidation>
    <dataValidation type="list" allowBlank="1" showInputMessage="1" showErrorMessage="1" promptTitle="性別" prompt="男女の入力間違いが増えております。_x000a_必ず再確認をお願いいたします。" sqref="L19:L58" xr:uid="{3B6D6B54-4B47-4606-9DD6-858C877E3FB1}">
      <formula1>$T$18:$T$20</formula1>
    </dataValidation>
    <dataValidation imeMode="halfAlpha" allowBlank="1" showInputMessage="1" showErrorMessage="1" promptTitle="番号" prompt="大会用に払い出すアスリートビブナンバー欄のため、_x000a_入力不要です。" sqref="B19:B58" xr:uid="{87896CFE-60FC-4B51-8E0C-D901348A316B}"/>
    <dataValidation imeMode="halfKatakana" allowBlank="1" showInputMessage="1" showErrorMessage="1" promptTitle="ﾌﾘｶﾞﾅ（姓）" prompt="姓の欄に名字を入力するとそのﾌﾘｶﾞﾅが自動表示されます。_x000a_正しく表示されない場合は再度、正しいﾌﾘｶﾞﾅを半角ｶﾀｶﾅで入力してください。" sqref="E19:E58" xr:uid="{F61D4764-EA00-46C8-BC2A-0DA480910DC1}"/>
    <dataValidation imeMode="halfKatakana" allowBlank="1" showInputMessage="1" showErrorMessage="1" promptTitle="ﾌﾘｶﾞﾅ（名）" prompt="名の欄に名前を入力するとそのﾌﾘｶﾞﾅが自動表示されます。_x000a_正しく表示されない場合は正しいﾌﾘｶﾞﾅを再度半角ｶﾀｶﾅで入力してください。" sqref="F19:F58" xr:uid="{800B8F80-C359-46B1-A58C-90FA70C760D3}"/>
    <dataValidation type="list" allowBlank="1" showInputMessage="1" showErrorMessage="1" promptTitle="学年・区分" prompt="学年または年齢カテゴリを選んでください。" sqref="K19:K58" xr:uid="{D6CD9C35-EA0F-417A-9478-2CFF54B44DA9}">
      <formula1>$U$18:$U$25</formula1>
    </dataValidation>
    <dataValidation imeMode="hiragana" allowBlank="1" showInputMessage="1" showErrorMessage="1" promptTitle="所属" prompt="所属名は東京陸協登録所属名略称で全角６文字以内で入力してください。_x000a_団体名（クラブ名）略称または東京陸協となります。_x000a_〇〇第△小学校は&quot;〇〇△小&quot;と省略して入力してください。" sqref="M19:M58" xr:uid="{E58D871C-B817-4DF1-9EF5-FDE57CF2DFB4}"/>
    <dataValidation type="list" allowBlank="1" showInputMessage="1" showErrorMessage="1" sqref="N8" xr:uid="{99BA993F-7834-482E-B70C-526F263A59B6}">
      <formula1>#REF!</formula1>
    </dataValidation>
    <dataValidation type="list" imeMode="halfAlpha" allowBlank="1" showInputMessage="1" showErrorMessage="1" promptTitle="リレー" prompt="4×１００MRの出場選手に入力してください。_x000a_同一チームには、最低4名入力して下さい。選択間違いに注意！" sqref="Q19:Q58" xr:uid="{E6FA959F-F9C0-4A7B-B53F-3628F4983599}">
      <formula1>$X$19:$X$45</formula1>
    </dataValidation>
  </dataValidations>
  <printOptions horizontalCentered="1"/>
  <pageMargins left="0.59055118110236227" right="0.39370078740157483" top="0.98425196850393704" bottom="0.98425196850393704" header="0.51181102362204722" footer="0.51181102362204722"/>
  <pageSetup paperSize="9" scale="62"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【西東京】エントリ票</vt:lpstr>
      <vt:lpstr>【西東京】エントリ票!Print_Area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Maruyama</dc:creator>
  <cp:lastModifiedBy>建志 片白</cp:lastModifiedBy>
  <cp:lastPrinted>2021-06-11T11:21:11Z</cp:lastPrinted>
  <dcterms:created xsi:type="dcterms:W3CDTF">2007-01-15T00:19:24Z</dcterms:created>
  <dcterms:modified xsi:type="dcterms:W3CDTF">2025-06-10T01:12:19Z</dcterms:modified>
</cp:coreProperties>
</file>